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5" activeTab="5"/>
  </bookViews>
  <sheets>
    <sheet name="Soal" sheetId="1" state="veryHidden" r:id="rId1"/>
    <sheet name="Muka" sheetId="2" state="veryHidden" r:id="rId2"/>
    <sheet name="User" sheetId="3" state="veryHidden" r:id="rId3"/>
    <sheet name="data" sheetId="4" state="veryHidden" r:id="rId4"/>
    <sheet name="Hasil" sheetId="5" state="veryHidden" r:id="rId5"/>
    <sheet name="0" sheetId="6" r:id="rId6"/>
  </sheets>
  <definedNames/>
  <calcPr fullCalcOnLoad="1"/>
</workbook>
</file>

<file path=xl/sharedStrings.xml><?xml version="1.0" encoding="utf-8"?>
<sst xmlns="http://schemas.openxmlformats.org/spreadsheetml/2006/main" count="748" uniqueCount="215">
  <si>
    <t>Anas Tamsuri</t>
  </si>
  <si>
    <t xml:space="preserve">Jika Anda membaca pesan ini, berarti Macro (VBA) </t>
  </si>
  <si>
    <t>di komputer Anda belum aktif. Aplikasi ini hanya dapat</t>
  </si>
  <si>
    <t>dijalankan jika Macro di "enable". Aktifkan dulu macro!</t>
  </si>
  <si>
    <t>Nama</t>
  </si>
  <si>
    <t>Jumlah Soal  :</t>
  </si>
  <si>
    <t>E Ragu</t>
  </si>
  <si>
    <t>B</t>
  </si>
  <si>
    <t>D Ragu</t>
  </si>
  <si>
    <t>E</t>
  </si>
  <si>
    <t>C Ragu</t>
  </si>
  <si>
    <t>C</t>
  </si>
  <si>
    <t>B Ragu</t>
  </si>
  <si>
    <t>A Ragu</t>
  </si>
  <si>
    <t>D</t>
  </si>
  <si>
    <t>A</t>
  </si>
  <si>
    <t>Waktu tersisa</t>
  </si>
  <si>
    <t>No Soal</t>
  </si>
  <si>
    <t xml:space="preserve"> </t>
  </si>
  <si>
    <t>Isi/Pilih</t>
  </si>
  <si>
    <t>Jenis Ujian</t>
  </si>
  <si>
    <t>Jumlah Soal</t>
  </si>
  <si>
    <t>Waktu</t>
  </si>
  <si>
    <t>Token/ Password</t>
  </si>
  <si>
    <t>Password</t>
  </si>
  <si>
    <t>IDENTITAS UJIAN</t>
  </si>
  <si>
    <t>Jawaban</t>
  </si>
  <si>
    <t>jawab</t>
  </si>
  <si>
    <t>jawab fiks</t>
  </si>
  <si>
    <t>benar</t>
  </si>
  <si>
    <t>kunci</t>
  </si>
  <si>
    <t>SISTEM UJIAN versi 2.0</t>
  </si>
  <si>
    <t>Peserta</t>
  </si>
  <si>
    <t>IDENTITAS USER</t>
  </si>
  <si>
    <t>Jenis User</t>
  </si>
  <si>
    <t>Pengelola</t>
  </si>
  <si>
    <t>Pemeriksa</t>
  </si>
  <si>
    <t>(Nama Ujian)</t>
  </si>
  <si>
    <t>Posisi</t>
  </si>
  <si>
    <t>aipviki</t>
  </si>
  <si>
    <t>No</t>
  </si>
  <si>
    <t>Input User</t>
  </si>
  <si>
    <t>ID/ No. Ujian</t>
  </si>
  <si>
    <t>ID</t>
  </si>
  <si>
    <t>posisi</t>
  </si>
  <si>
    <t>Anda belum mengisi ID/ data peserta</t>
  </si>
  <si>
    <t>ID yang Anda masukkan salah</t>
  </si>
  <si>
    <t>Hanya  No ID Saja yang benar?</t>
  </si>
  <si>
    <t>Nama dan Password belum dimasukkan</t>
  </si>
  <si>
    <t>Jenis User salah dan Password salah</t>
  </si>
  <si>
    <t>Password salah</t>
  </si>
  <si>
    <t>Nama dan Jenis User salah</t>
  </si>
  <si>
    <t>Nama belum dimasukkan</t>
  </si>
  <si>
    <t>Jenis User salah</t>
  </si>
  <si>
    <t>OK</t>
  </si>
  <si>
    <t>SETTING  UJIAN</t>
  </si>
  <si>
    <t>Nama  Ujian</t>
  </si>
  <si>
    <t>(Aplikasi Uji Coba, hanya bisa untuk mengelola 20 soal)</t>
  </si>
  <si>
    <t>Urut</t>
  </si>
  <si>
    <t>Vignette</t>
  </si>
  <si>
    <t>Lead In Q</t>
  </si>
  <si>
    <t>Opsi A</t>
  </si>
  <si>
    <t>Opsi B</t>
  </si>
  <si>
    <t>Opsi C</t>
  </si>
  <si>
    <t>Opsi D</t>
  </si>
  <si>
    <t>Opsi E</t>
  </si>
  <si>
    <t>urut</t>
  </si>
  <si>
    <t>no</t>
  </si>
  <si>
    <t>Urutan sesuai awal</t>
  </si>
  <si>
    <t>Urutan acak</t>
  </si>
  <si>
    <t>(Isikan seperti format/00:00:00)</t>
  </si>
  <si>
    <t>(Isian otomatis, silahkan cek!)</t>
  </si>
  <si>
    <t>Maks</t>
  </si>
  <si>
    <t>dosen1</t>
  </si>
  <si>
    <t>Hasil Koreksi</t>
  </si>
  <si>
    <t>Hasil</t>
  </si>
  <si>
    <t>Klik Reset untuk hapus data soal dan data isian yang ada di Menu Soal</t>
  </si>
  <si>
    <t>ID dan Password TIDAK  BOLEH hanya Angka, Sebaiknya kombinasi huruf &amp; Angka</t>
  </si>
  <si>
    <t>jml benar</t>
  </si>
  <si>
    <t>Keterangan :</t>
  </si>
  <si>
    <t>1 = benar</t>
  </si>
  <si>
    <t>0 = salah</t>
  </si>
  <si>
    <t>Data range E5:GB5 digunakan untuk evaluasi butir soal (copy dan paste-kan  pada aplikasi Analisis soal dari Anas Tamsuri)</t>
  </si>
  <si>
    <t>Copy hasil</t>
  </si>
  <si>
    <t>Hasil Pekerjaan Mhs</t>
  </si>
  <si>
    <t xml:space="preserve">Jika Anda Memilih jawaban RAGU (misalnya jawaban "A Ragu"), dan terkumpulkan sampai akhir </t>
  </si>
  <si>
    <t>ujian, maka jawaban Anda oleh sistem komputer ini tetap dianggap A</t>
  </si>
  <si>
    <t>cek time</t>
  </si>
  <si>
    <t>dosen2</t>
  </si>
  <si>
    <t>Status Soal</t>
  </si>
  <si>
    <t>:</t>
  </si>
  <si>
    <t>Tulkiyem</t>
  </si>
  <si>
    <t>Soal nomor 1</t>
  </si>
  <si>
    <t>Jawaban A 1</t>
  </si>
  <si>
    <t>Jawaban B 1</t>
  </si>
  <si>
    <t>Jawaban C 1</t>
  </si>
  <si>
    <t>Jawaban D 1</t>
  </si>
  <si>
    <t>Jawaban E 1</t>
  </si>
  <si>
    <t>Soal nomor 2</t>
  </si>
  <si>
    <t>Jawaban A 2</t>
  </si>
  <si>
    <t>Jawaban B 2</t>
  </si>
  <si>
    <t>Jawaban C 2</t>
  </si>
  <si>
    <t>Jawaban D 2</t>
  </si>
  <si>
    <t>Jawaban E 2</t>
  </si>
  <si>
    <t>Soal nomor 3</t>
  </si>
  <si>
    <t>Jawaban A 3</t>
  </si>
  <si>
    <t>Jawaban B 3</t>
  </si>
  <si>
    <t>Jawaban C 3</t>
  </si>
  <si>
    <t>Jawaban D 3</t>
  </si>
  <si>
    <t>Jawaban E 3</t>
  </si>
  <si>
    <t>Soal nomor 4</t>
  </si>
  <si>
    <t>Jawaban A 4</t>
  </si>
  <si>
    <t>Jawaban B 4</t>
  </si>
  <si>
    <t>Jawaban C 4</t>
  </si>
  <si>
    <t>Jawaban D 4</t>
  </si>
  <si>
    <t>Jawaban E 4</t>
  </si>
  <si>
    <t>Soal nomor 5</t>
  </si>
  <si>
    <t>Jawaban A 5</t>
  </si>
  <si>
    <t>Jawaban B 5</t>
  </si>
  <si>
    <t>Jawaban C 5</t>
  </si>
  <si>
    <t>Jawaban D 5</t>
  </si>
  <si>
    <t>Jawaban E 5</t>
  </si>
  <si>
    <t>Soal nomor 6</t>
  </si>
  <si>
    <t>Jawaban A 6</t>
  </si>
  <si>
    <t>Jawaban B 6</t>
  </si>
  <si>
    <t>Jawaban C 6</t>
  </si>
  <si>
    <t>Jawaban D 6</t>
  </si>
  <si>
    <t>Jawaban E 6</t>
  </si>
  <si>
    <t>Soal nomor 7</t>
  </si>
  <si>
    <t>Jawaban A 7</t>
  </si>
  <si>
    <t>Jawaban B 7</t>
  </si>
  <si>
    <t>Jawaban C 7</t>
  </si>
  <si>
    <t>Jawaban D 7</t>
  </si>
  <si>
    <t>Jawaban E 7</t>
  </si>
  <si>
    <t>Soal nomor 8</t>
  </si>
  <si>
    <t>Jawaban A 8</t>
  </si>
  <si>
    <t>Jawaban B 8</t>
  </si>
  <si>
    <t>Jawaban C 8</t>
  </si>
  <si>
    <t>Jawaban D 8</t>
  </si>
  <si>
    <t>Jawaban E 8</t>
  </si>
  <si>
    <t>Soal nomor 9</t>
  </si>
  <si>
    <t>Jawaban A 9</t>
  </si>
  <si>
    <t>Jawaban B 9</t>
  </si>
  <si>
    <t>Jawaban C 9</t>
  </si>
  <si>
    <t>Jawaban D 9</t>
  </si>
  <si>
    <t>Jawaban E 9</t>
  </si>
  <si>
    <t>Soal nomor 10</t>
  </si>
  <si>
    <t>Jawaban A 10</t>
  </si>
  <si>
    <t>Jawaban B 10</t>
  </si>
  <si>
    <t>Jawaban C 10</t>
  </si>
  <si>
    <t>Jawaban D 10</t>
  </si>
  <si>
    <t>Jawaban E 10</t>
  </si>
  <si>
    <t>Soal nomor 11</t>
  </si>
  <si>
    <t>Jawaban A 11</t>
  </si>
  <si>
    <t>Jawaban B 11</t>
  </si>
  <si>
    <t>Jawaban C 11</t>
  </si>
  <si>
    <t>Jawaban D 11</t>
  </si>
  <si>
    <t>Jawaban E 11</t>
  </si>
  <si>
    <t>Soal nomor 12</t>
  </si>
  <si>
    <t>Jawaban A 12</t>
  </si>
  <si>
    <t>Jawaban B 12</t>
  </si>
  <si>
    <t>Jawaban C 12</t>
  </si>
  <si>
    <t>Jawaban D 12</t>
  </si>
  <si>
    <t>Jawaban E 12</t>
  </si>
  <si>
    <t>Soal nomor 13</t>
  </si>
  <si>
    <t>Jawaban A 13</t>
  </si>
  <si>
    <t>Jawaban B 13</t>
  </si>
  <si>
    <t>Jawaban C 13</t>
  </si>
  <si>
    <t>Jawaban D 13</t>
  </si>
  <si>
    <t>Jawaban E 13</t>
  </si>
  <si>
    <t>Soal nomor 14</t>
  </si>
  <si>
    <t>Jawaban A 14</t>
  </si>
  <si>
    <t>Jawaban B 14</t>
  </si>
  <si>
    <t>Jawaban C 14</t>
  </si>
  <si>
    <t>Jawaban D 14</t>
  </si>
  <si>
    <t>Jawaban E 14</t>
  </si>
  <si>
    <t>Soal nomor 15</t>
  </si>
  <si>
    <t>Jawaban A 15</t>
  </si>
  <si>
    <t>Jawaban B 15</t>
  </si>
  <si>
    <t>Jawaban C 15</t>
  </si>
  <si>
    <t>Jawaban D 15</t>
  </si>
  <si>
    <t>Jawaban E 15</t>
  </si>
  <si>
    <t>Sarimin</t>
  </si>
  <si>
    <t>Cikrak</t>
  </si>
  <si>
    <t>A180103001</t>
  </si>
  <si>
    <t>A180103002</t>
  </si>
  <si>
    <t>A180103003</t>
  </si>
  <si>
    <t>A180103004</t>
  </si>
  <si>
    <t>A180103005</t>
  </si>
  <si>
    <t>43KN5S</t>
  </si>
  <si>
    <t>W72TR3</t>
  </si>
  <si>
    <t>SKL446</t>
  </si>
  <si>
    <t>N54K42</t>
  </si>
  <si>
    <t>7V3M92</t>
  </si>
  <si>
    <t>user1</t>
  </si>
  <si>
    <t xml:space="preserve">Ujian Uji Coba </t>
  </si>
  <si>
    <t>Pertanyaan 1</t>
  </si>
  <si>
    <t>Pertanyaan 2</t>
  </si>
  <si>
    <t>Pertanyaan 3</t>
  </si>
  <si>
    <t>Pertanyaan 4</t>
  </si>
  <si>
    <t>Pertanyaan 5</t>
  </si>
  <si>
    <t>Pertanyaan 6</t>
  </si>
  <si>
    <t>Pertanyaan 7</t>
  </si>
  <si>
    <t>Pertanyaan 8</t>
  </si>
  <si>
    <t>Pertanyaan 9</t>
  </si>
  <si>
    <t>Pertanyaan 10</t>
  </si>
  <si>
    <t>Pertanyaan 11</t>
  </si>
  <si>
    <t>Pertanyaan 12</t>
  </si>
  <si>
    <t>Pertanyaan 13</t>
  </si>
  <si>
    <t>Pertanyaan 14</t>
  </si>
  <si>
    <t>Pertanyaan 15</t>
  </si>
  <si>
    <t>user2</t>
  </si>
  <si>
    <t>sedut</t>
  </si>
  <si>
    <t>Jika tampil pesan seperti ini , klik "Enable Content"</t>
  </si>
  <si>
    <t>saya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</si>
</sst>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h:mm:ss;@"/>
    <numFmt numFmtId="165" formatCode="hh:mm:ss;@"/>
    <numFmt numFmtId="166" formatCode="[$-F400]h:mm:ss\ AM/PM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26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51"/>
      <name val="Calibri"/>
      <family val="2"/>
    </font>
    <font>
      <b/>
      <sz val="14"/>
      <color indexed="9"/>
      <name val="Calibri"/>
      <family val="2"/>
    </font>
    <font>
      <sz val="11"/>
      <color indexed="63"/>
      <name val="Calibri"/>
      <family val="2"/>
    </font>
    <font>
      <b/>
      <sz val="16"/>
      <color indexed="10"/>
      <name val="Calibri"/>
      <family val="2"/>
    </font>
    <font>
      <sz val="12"/>
      <name val="Calibri"/>
      <family val="2"/>
    </font>
    <font>
      <sz val="11"/>
      <color indexed="56"/>
      <name val="Calibri"/>
      <family val="2"/>
    </font>
    <font>
      <sz val="11"/>
      <color indexed="27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i/>
      <sz val="11"/>
      <color indexed="18"/>
      <name val="Calibri"/>
      <family val="2"/>
    </font>
    <font>
      <b/>
      <sz val="14"/>
      <color indexed="13"/>
      <name val="Calibri"/>
      <family val="2"/>
    </font>
    <font>
      <b/>
      <sz val="20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i/>
      <sz val="11"/>
      <color indexed="13"/>
      <name val="Calibri"/>
      <family val="2"/>
    </font>
    <font>
      <sz val="11"/>
      <color indexed="1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/>
      <name val="Calibri"/>
      <family val="2"/>
    </font>
    <font>
      <sz val="11"/>
      <color rgb="FF00B05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9" tint="-0.4999699890613556"/>
      <name val="Calibri"/>
      <family val="2"/>
    </font>
    <font>
      <sz val="11"/>
      <color rgb="FFFFC000"/>
      <name val="Calibri"/>
      <family val="2"/>
    </font>
    <font>
      <b/>
      <sz val="14"/>
      <color theme="0"/>
      <name val="Calibri"/>
      <family val="2"/>
    </font>
    <font>
      <sz val="11"/>
      <color theme="1" tint="0.34999001026153564"/>
      <name val="Calibri"/>
      <family val="2"/>
    </font>
    <font>
      <sz val="11"/>
      <color theme="1" tint="0.15000000596046448"/>
      <name val="Calibri"/>
      <family val="2"/>
    </font>
    <font>
      <b/>
      <sz val="16"/>
      <color rgb="FFFF0000"/>
      <name val="Calibri"/>
      <family val="2"/>
    </font>
    <font>
      <sz val="11"/>
      <color theme="3"/>
      <name val="Calibri"/>
      <family val="2"/>
    </font>
    <font>
      <sz val="11"/>
      <color theme="8" tint="0.7999799847602844"/>
      <name val="Calibri"/>
      <family val="2"/>
    </font>
    <font>
      <b/>
      <sz val="18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theme="3" tint="0.39998000860214233"/>
      <name val="Calibri"/>
      <family val="2"/>
    </font>
    <font>
      <i/>
      <sz val="11"/>
      <color theme="3" tint="-0.24997000396251678"/>
      <name val="Calibri"/>
      <family val="2"/>
    </font>
    <font>
      <b/>
      <sz val="14"/>
      <color rgb="FFFFFF00"/>
      <name val="Calibri"/>
      <family val="2"/>
    </font>
    <font>
      <sz val="14"/>
      <color theme="0"/>
      <name val="Calibri"/>
      <family val="2"/>
    </font>
    <font>
      <i/>
      <sz val="11"/>
      <color rgb="FFFFFF00"/>
      <name val="Calibri"/>
      <family val="2"/>
    </font>
    <font>
      <sz val="11"/>
      <color rgb="FFFFFF00"/>
      <name val="Calibri"/>
      <family val="2"/>
    </font>
    <font>
      <b/>
      <sz val="20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>
        <color theme="3" tint="0.5999600291252136"/>
      </left>
      <right style="medium">
        <color theme="3" tint="0.5999600291252136"/>
      </right>
      <top style="medium">
        <color theme="3" tint="0.5999600291252136"/>
      </top>
      <bottom style="medium">
        <color theme="3" tint="0.5999600291252136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FFFF00"/>
      </bottom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FFFF00"/>
      </right>
      <top>
        <color indexed="63"/>
      </top>
      <bottom style="medium"/>
    </border>
    <border>
      <left style="thin">
        <color rgb="FFFFFF00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 style="thin">
        <color rgb="FFFFFF00"/>
      </right>
      <top>
        <color indexed="63"/>
      </top>
      <bottom style="thin">
        <color rgb="FFFFFF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18" fillId="33" borderId="0" xfId="0" applyFont="1" applyFill="1" applyAlignment="1" applyProtection="1">
      <alignment/>
      <protection hidden="1"/>
    </xf>
    <xf numFmtId="0" fontId="18" fillId="33" borderId="0" xfId="0" applyFont="1" applyFill="1" applyAlignment="1" applyProtection="1">
      <alignment horizontal="left"/>
      <protection hidden="1"/>
    </xf>
    <xf numFmtId="49" fontId="18" fillId="34" borderId="10" xfId="0" applyNumberFormat="1" applyFont="1" applyFill="1" applyBorder="1" applyAlignment="1" applyProtection="1">
      <alignment horizontal="left" vertical="top" wrapText="1"/>
      <protection locked="0"/>
    </xf>
    <xf numFmtId="0" fontId="18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66" fillId="36" borderId="0" xfId="55" applyFont="1" applyFill="1" applyProtection="1">
      <alignment/>
      <protection hidden="1"/>
    </xf>
    <xf numFmtId="0" fontId="67" fillId="36" borderId="0" xfId="55" applyFont="1" applyFill="1" applyAlignment="1" applyProtection="1">
      <alignment vertical="center"/>
      <protection hidden="1"/>
    </xf>
    <xf numFmtId="0" fontId="67" fillId="36" borderId="0" xfId="55" applyFont="1" applyFill="1" applyAlignment="1" applyProtection="1">
      <alignment horizontal="left" vertical="center"/>
      <protection hidden="1"/>
    </xf>
    <xf numFmtId="0" fontId="68" fillId="36" borderId="0" xfId="55" applyFont="1" applyFill="1" applyAlignment="1" applyProtection="1">
      <alignment horizontal="center" vertical="center"/>
      <protection hidden="1"/>
    </xf>
    <xf numFmtId="164" fontId="69" fillId="36" borderId="0" xfId="0" applyNumberFormat="1" applyFont="1" applyFill="1" applyAlignment="1" applyProtection="1">
      <alignment horizontal="center" vertical="center"/>
      <protection hidden="1"/>
    </xf>
    <xf numFmtId="0" fontId="0" fillId="33" borderId="0" xfId="55" applyFill="1" applyProtection="1">
      <alignment/>
      <protection hidden="1"/>
    </xf>
    <xf numFmtId="0" fontId="70" fillId="33" borderId="0" xfId="55" applyFont="1" applyFill="1" applyProtection="1">
      <alignment/>
      <protection hidden="1"/>
    </xf>
    <xf numFmtId="0" fontId="71" fillId="33" borderId="0" xfId="55" applyFont="1" applyFill="1" applyAlignment="1" applyProtection="1">
      <alignment horizontal="left" vertical="center" wrapText="1"/>
      <protection hidden="1"/>
    </xf>
    <xf numFmtId="0" fontId="72" fillId="33" borderId="0" xfId="55" applyFont="1" applyFill="1" applyAlignment="1" applyProtection="1">
      <alignment horizontal="left" vertical="center" wrapText="1"/>
      <protection hidden="1"/>
    </xf>
    <xf numFmtId="0" fontId="73" fillId="33" borderId="0" xfId="55" applyFont="1" applyFill="1" applyProtection="1">
      <alignment/>
      <protection hidden="1"/>
    </xf>
    <xf numFmtId="0" fontId="0" fillId="33" borderId="0" xfId="55" applyFill="1" applyAlignment="1" applyProtection="1">
      <alignment horizontal="left" vertical="center"/>
      <protection hidden="1"/>
    </xf>
    <xf numFmtId="0" fontId="74" fillId="33" borderId="0" xfId="55" applyFont="1" applyFill="1" applyAlignment="1" applyProtection="1">
      <alignment horizontal="left" vertical="center"/>
      <protection hidden="1"/>
    </xf>
    <xf numFmtId="0" fontId="73" fillId="36" borderId="0" xfId="55" applyFont="1" applyFill="1" applyProtection="1">
      <alignment/>
      <protection hidden="1"/>
    </xf>
    <xf numFmtId="0" fontId="75" fillId="36" borderId="0" xfId="55" applyFont="1" applyFill="1" applyAlignment="1" applyProtection="1">
      <alignment vertical="center"/>
      <protection hidden="1"/>
    </xf>
    <xf numFmtId="0" fontId="75" fillId="36" borderId="0" xfId="55" applyFont="1" applyFill="1" applyAlignment="1" applyProtection="1">
      <alignment horizontal="left" vertical="center"/>
      <protection hidden="1"/>
    </xf>
    <xf numFmtId="0" fontId="74" fillId="36" borderId="0" xfId="55" applyFont="1" applyFill="1" applyAlignment="1" applyProtection="1">
      <alignment vertical="center"/>
      <protection hidden="1"/>
    </xf>
    <xf numFmtId="0" fontId="0" fillId="37" borderId="0" xfId="55" applyFill="1" applyProtection="1">
      <alignment/>
      <protection hidden="1"/>
    </xf>
    <xf numFmtId="0" fontId="76" fillId="37" borderId="0" xfId="55" applyFont="1" applyFill="1" applyProtection="1">
      <alignment/>
      <protection hidden="1"/>
    </xf>
    <xf numFmtId="0" fontId="77" fillId="37" borderId="0" xfId="55" applyFont="1" applyFill="1" applyProtection="1">
      <alignment/>
      <protection locked="0"/>
    </xf>
    <xf numFmtId="0" fontId="71" fillId="33" borderId="0" xfId="55" applyFont="1" applyFill="1" applyAlignment="1" applyProtection="1">
      <alignment horizontal="center" vertical="center"/>
      <protection hidden="1"/>
    </xf>
    <xf numFmtId="0" fontId="78" fillId="38" borderId="11" xfId="55" applyFont="1" applyFill="1" applyBorder="1" applyAlignment="1" applyProtection="1">
      <alignment horizontal="center" vertical="center" wrapText="1"/>
      <protection locked="0"/>
    </xf>
    <xf numFmtId="0" fontId="0" fillId="39" borderId="0" xfId="55" applyFill="1">
      <alignment/>
      <protection/>
    </xf>
    <xf numFmtId="0" fontId="0" fillId="39" borderId="0" xfId="55" applyFill="1" applyAlignment="1">
      <alignment horizontal="center"/>
      <protection/>
    </xf>
    <xf numFmtId="0" fontId="0" fillId="37" borderId="0" xfId="55" applyFill="1" applyProtection="1">
      <alignment/>
      <protection locked="0"/>
    </xf>
    <xf numFmtId="0" fontId="18" fillId="40" borderId="0" xfId="0" applyFont="1" applyFill="1" applyAlignment="1" applyProtection="1">
      <alignment/>
      <protection locked="0"/>
    </xf>
    <xf numFmtId="0" fontId="18" fillId="6" borderId="0" xfId="0" applyFont="1" applyFill="1" applyAlignment="1" applyProtection="1">
      <alignment/>
      <protection locked="0"/>
    </xf>
    <xf numFmtId="0" fontId="0" fillId="41" borderId="0" xfId="0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left"/>
      <protection locked="0"/>
    </xf>
    <xf numFmtId="0" fontId="49" fillId="33" borderId="0" xfId="0" applyFont="1" applyFill="1" applyAlignment="1" applyProtection="1">
      <alignment horizontal="center"/>
      <protection locked="0"/>
    </xf>
    <xf numFmtId="0" fontId="49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66" fillId="36" borderId="0" xfId="55" applyFont="1" applyFill="1" applyProtection="1">
      <alignment/>
      <protection locked="0"/>
    </xf>
    <xf numFmtId="0" fontId="30" fillId="40" borderId="0" xfId="0" applyFont="1" applyFill="1" applyAlignment="1" applyProtection="1">
      <alignment horizontal="center"/>
      <protection locked="0"/>
    </xf>
    <xf numFmtId="0" fontId="49" fillId="33" borderId="0" xfId="0" applyFont="1" applyFill="1" applyAlignment="1" applyProtection="1">
      <alignment/>
      <protection hidden="1"/>
    </xf>
    <xf numFmtId="0" fontId="79" fillId="40" borderId="0" xfId="0" applyFont="1" applyFill="1" applyAlignment="1" applyProtection="1">
      <alignment/>
      <protection locked="0"/>
    </xf>
    <xf numFmtId="0" fontId="80" fillId="6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1" fillId="41" borderId="0" xfId="0" applyFont="1" applyFill="1" applyAlignment="1" applyProtection="1">
      <alignment horizontal="center"/>
      <protection hidden="1"/>
    </xf>
    <xf numFmtId="0" fontId="18" fillId="40" borderId="0" xfId="0" applyFont="1" applyFill="1" applyAlignment="1" applyProtection="1">
      <alignment/>
      <protection hidden="1"/>
    </xf>
    <xf numFmtId="0" fontId="18" fillId="12" borderId="13" xfId="0" applyFont="1" applyFill="1" applyBorder="1" applyAlignment="1" applyProtection="1">
      <alignment/>
      <protection locked="0"/>
    </xf>
    <xf numFmtId="0" fontId="34" fillId="33" borderId="0" xfId="0" applyFont="1" applyFill="1" applyAlignment="1" applyProtection="1">
      <alignment horizontal="center"/>
      <protection hidden="1"/>
    </xf>
    <xf numFmtId="0" fontId="18" fillId="41" borderId="0" xfId="0" applyFont="1" applyFill="1" applyAlignment="1" applyProtection="1">
      <alignment/>
      <protection locked="0"/>
    </xf>
    <xf numFmtId="166" fontId="18" fillId="33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64" fillId="35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2" fillId="42" borderId="10" xfId="0" applyFont="1" applyFill="1" applyBorder="1" applyAlignment="1" applyProtection="1">
      <alignment horizontal="center" vertical="center" wrapText="1"/>
      <protection hidden="1"/>
    </xf>
    <xf numFmtId="0" fontId="63" fillId="42" borderId="10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66" fontId="0" fillId="38" borderId="0" xfId="0" applyNumberFormat="1" applyFill="1" applyBorder="1" applyAlignment="1" applyProtection="1">
      <alignment horizontal="left"/>
      <protection locked="0"/>
    </xf>
    <xf numFmtId="0" fontId="0" fillId="0" borderId="0" xfId="55" applyFont="1">
      <alignment/>
      <protection/>
    </xf>
    <xf numFmtId="0" fontId="64" fillId="0" borderId="0" xfId="0" applyFont="1" applyFill="1" applyBorder="1" applyAlignment="1" applyProtection="1">
      <alignment/>
      <protection hidden="1"/>
    </xf>
    <xf numFmtId="49" fontId="0" fillId="37" borderId="0" xfId="55" applyNumberFormat="1" applyFill="1" applyAlignment="1" applyProtection="1">
      <alignment horizontal="left" vertical="center"/>
      <protection locked="0"/>
    </xf>
    <xf numFmtId="49" fontId="0" fillId="35" borderId="0" xfId="0" applyNumberFormat="1" applyFill="1" applyAlignment="1" applyProtection="1">
      <alignment/>
      <protection hidden="1"/>
    </xf>
    <xf numFmtId="0" fontId="83" fillId="0" borderId="0" xfId="0" applyFont="1" applyAlignment="1">
      <alignment horizontal="center"/>
    </xf>
    <xf numFmtId="0" fontId="78" fillId="0" borderId="0" xfId="0" applyFont="1" applyAlignment="1">
      <alignment/>
    </xf>
    <xf numFmtId="0" fontId="84" fillId="0" borderId="0" xfId="0" applyFont="1" applyAlignment="1">
      <alignment/>
    </xf>
    <xf numFmtId="0" fontId="0" fillId="37" borderId="0" xfId="55" applyFont="1" applyFill="1" applyProtection="1">
      <alignment/>
      <protection hidden="1"/>
    </xf>
    <xf numFmtId="0" fontId="0" fillId="0" borderId="0" xfId="55" applyFont="1">
      <alignment/>
      <protection/>
    </xf>
    <xf numFmtId="165" fontId="85" fillId="36" borderId="0" xfId="0" applyNumberFormat="1" applyFont="1" applyFill="1" applyAlignment="1" applyProtection="1">
      <alignment horizontal="center" vertical="center"/>
      <protection hidden="1"/>
    </xf>
    <xf numFmtId="164" fontId="0" fillId="0" borderId="0" xfId="55" applyNumberFormat="1" applyProtection="1">
      <alignment/>
      <protection locked="0"/>
    </xf>
    <xf numFmtId="0" fontId="0" fillId="0" borderId="0" xfId="55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43" borderId="0" xfId="0" applyFill="1" applyAlignment="1">
      <alignment/>
    </xf>
    <xf numFmtId="0" fontId="0" fillId="43" borderId="0" xfId="0" applyFill="1" applyAlignment="1" applyProtection="1">
      <alignment/>
      <protection hidden="1"/>
    </xf>
    <xf numFmtId="0" fontId="0" fillId="43" borderId="0" xfId="0" applyFill="1" applyBorder="1" applyAlignment="1" applyProtection="1">
      <alignment/>
      <protection hidden="1"/>
    </xf>
    <xf numFmtId="0" fontId="86" fillId="43" borderId="0" xfId="0" applyFont="1" applyFill="1" applyBorder="1" applyAlignment="1" applyProtection="1">
      <alignment horizontal="center" vertical="center"/>
      <protection hidden="1"/>
    </xf>
    <xf numFmtId="0" fontId="0" fillId="43" borderId="15" xfId="0" applyFill="1" applyBorder="1" applyAlignment="1" applyProtection="1">
      <alignment/>
      <protection hidden="1"/>
    </xf>
    <xf numFmtId="0" fontId="87" fillId="43" borderId="15" xfId="0" applyFont="1" applyFill="1" applyBorder="1" applyAlignment="1" applyProtection="1">
      <alignment/>
      <protection hidden="1"/>
    </xf>
    <xf numFmtId="0" fontId="0" fillId="43" borderId="16" xfId="0" applyFill="1" applyBorder="1" applyAlignment="1" applyProtection="1">
      <alignment/>
      <protection hidden="1"/>
    </xf>
    <xf numFmtId="0" fontId="0" fillId="43" borderId="17" xfId="0" applyFill="1" applyBorder="1" applyAlignment="1" applyProtection="1">
      <alignment/>
      <protection hidden="1"/>
    </xf>
    <xf numFmtId="0" fontId="0" fillId="43" borderId="18" xfId="0" applyFill="1" applyBorder="1" applyAlignment="1" applyProtection="1">
      <alignment/>
      <protection hidden="1"/>
    </xf>
    <xf numFmtId="0" fontId="0" fillId="43" borderId="19" xfId="0" applyFill="1" applyBorder="1" applyAlignment="1" applyProtection="1">
      <alignment/>
      <protection hidden="1"/>
    </xf>
    <xf numFmtId="0" fontId="86" fillId="43" borderId="20" xfId="0" applyFont="1" applyFill="1" applyBorder="1" applyAlignment="1" applyProtection="1">
      <alignment/>
      <protection hidden="1"/>
    </xf>
    <xf numFmtId="0" fontId="0" fillId="43" borderId="21" xfId="0" applyFill="1" applyBorder="1" applyAlignment="1" applyProtection="1">
      <alignment/>
      <protection hidden="1"/>
    </xf>
    <xf numFmtId="0" fontId="49" fillId="43" borderId="20" xfId="0" applyFont="1" applyFill="1" applyBorder="1" applyAlignment="1" applyProtection="1">
      <alignment/>
      <protection hidden="1"/>
    </xf>
    <xf numFmtId="0" fontId="49" fillId="43" borderId="22" xfId="0" applyFont="1" applyFill="1" applyBorder="1" applyAlignment="1" applyProtection="1">
      <alignment/>
      <protection hidden="1"/>
    </xf>
    <xf numFmtId="0" fontId="0" fillId="43" borderId="23" xfId="0" applyFill="1" applyBorder="1" applyAlignment="1" applyProtection="1">
      <alignment/>
      <protection hidden="1"/>
    </xf>
    <xf numFmtId="0" fontId="0" fillId="43" borderId="24" xfId="0" applyFill="1" applyBorder="1" applyAlignment="1" applyProtection="1">
      <alignment/>
      <protection hidden="1"/>
    </xf>
    <xf numFmtId="0" fontId="0" fillId="43" borderId="25" xfId="0" applyFill="1" applyBorder="1" applyAlignment="1" applyProtection="1">
      <alignment/>
      <protection hidden="1"/>
    </xf>
    <xf numFmtId="0" fontId="88" fillId="43" borderId="0" xfId="0" applyFont="1" applyFill="1" applyAlignment="1" applyProtection="1">
      <alignment/>
      <protection hidden="1"/>
    </xf>
    <xf numFmtId="0" fontId="72" fillId="33" borderId="0" xfId="55" applyFont="1" applyFill="1" applyAlignment="1" applyProtection="1">
      <alignment horizontal="left" vertical="center" wrapText="1"/>
      <protection hidden="1"/>
    </xf>
    <xf numFmtId="0" fontId="89" fillId="36" borderId="0" xfId="55" applyFont="1" applyFill="1" applyAlignment="1" applyProtection="1">
      <alignment horizontal="center" vertical="center"/>
      <protection hidden="1"/>
    </xf>
    <xf numFmtId="0" fontId="90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42" fillId="38" borderId="0" xfId="0" applyFont="1" applyFill="1" applyAlignment="1" applyProtection="1">
      <alignment horizontal="center"/>
      <protection hidden="1"/>
    </xf>
    <xf numFmtId="0" fontId="91" fillId="0" borderId="26" xfId="0" applyFont="1" applyBorder="1" applyAlignment="1" applyProtection="1">
      <alignment horizontal="center"/>
      <protection hidden="1"/>
    </xf>
    <xf numFmtId="0" fontId="91" fillId="0" borderId="27" xfId="0" applyFont="1" applyBorder="1" applyAlignment="1" applyProtection="1">
      <alignment horizontal="center"/>
      <protection hidden="1"/>
    </xf>
    <xf numFmtId="0" fontId="91" fillId="0" borderId="28" xfId="0" applyFont="1" applyBorder="1" applyAlignment="1" applyProtection="1">
      <alignment horizontal="center"/>
      <protection hidden="1"/>
    </xf>
    <xf numFmtId="0" fontId="92" fillId="33" borderId="26" xfId="0" applyFont="1" applyFill="1" applyBorder="1" applyAlignment="1" applyProtection="1">
      <alignment horizontal="center"/>
      <protection hidden="1"/>
    </xf>
    <xf numFmtId="0" fontId="92" fillId="33" borderId="27" xfId="0" applyFont="1" applyFill="1" applyBorder="1" applyAlignment="1" applyProtection="1">
      <alignment horizontal="center"/>
      <protection hidden="1"/>
    </xf>
    <xf numFmtId="0" fontId="92" fillId="33" borderId="28" xfId="0" applyFont="1" applyFill="1" applyBorder="1" applyAlignment="1" applyProtection="1">
      <alignment horizontal="center"/>
      <protection hidden="1"/>
    </xf>
    <xf numFmtId="0" fontId="42" fillId="38" borderId="15" xfId="0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 horizontal="center"/>
      <protection locked="0"/>
    </xf>
    <xf numFmtId="0" fontId="18" fillId="38" borderId="0" xfId="0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99FF66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99FF66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99FF66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99FF66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99FF66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99FF66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99FF66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99FF66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99FF66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57150</xdr:rowOff>
    </xdr:from>
    <xdr:to>
      <xdr:col>7</xdr:col>
      <xdr:colOff>714375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305050"/>
          <a:ext cx="446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25"/>
  <sheetViews>
    <sheetView zoomScale="80" zoomScaleNormal="80" zoomScalePageLayoutView="0" workbookViewId="0" topLeftCell="A1">
      <selection activeCell="W1" sqref="W1"/>
    </sheetView>
  </sheetViews>
  <sheetFormatPr defaultColWidth="9.140625" defaultRowHeight="15"/>
  <cols>
    <col min="1" max="1" width="4.00390625" style="7" customWidth="1"/>
    <col min="2" max="2" width="15.57421875" style="7" customWidth="1"/>
    <col min="3" max="3" width="15.421875" style="7" customWidth="1"/>
    <col min="4" max="4" width="34.421875" style="7" customWidth="1"/>
    <col min="5" max="8" width="15.421875" style="7" customWidth="1"/>
    <col min="9" max="9" width="9.00390625" style="7" customWidth="1"/>
    <col min="10" max="10" width="3.421875" style="7" customWidth="1"/>
    <col min="11" max="11" width="9.140625" style="7" hidden="1" customWidth="1"/>
    <col min="12" max="12" width="4.28125" style="7" customWidth="1"/>
    <col min="13" max="13" width="6.421875" style="7" customWidth="1"/>
    <col min="14" max="14" width="4.28125" style="7" customWidth="1"/>
    <col min="15" max="15" width="6.421875" style="7" customWidth="1"/>
    <col min="16" max="16" width="4.28125" style="7" customWidth="1"/>
    <col min="17" max="17" width="6.7109375" style="7" customWidth="1"/>
    <col min="18" max="18" width="4.28125" style="7" customWidth="1"/>
    <col min="19" max="19" width="6.28125" style="7" customWidth="1"/>
    <col min="20" max="20" width="4.28125" style="7" customWidth="1"/>
    <col min="21" max="21" width="6.8515625" style="7" customWidth="1"/>
    <col min="22" max="22" width="4.28125" style="7" customWidth="1"/>
    <col min="23" max="23" width="6.57421875" style="7" customWidth="1"/>
    <col min="24" max="24" width="4.28125" style="7" customWidth="1"/>
    <col min="25" max="25" width="6.28125" style="7" customWidth="1"/>
    <col min="26" max="26" width="4.28125" style="7" customWidth="1"/>
    <col min="27" max="27" width="6.7109375" style="7" customWidth="1"/>
    <col min="28" max="28" width="4.28125" style="7" customWidth="1"/>
    <col min="29" max="29" width="6.57421875" style="7" customWidth="1"/>
    <col min="30" max="30" width="4.00390625" style="7" customWidth="1"/>
    <col min="31" max="40" width="4.00390625" style="7" hidden="1" customWidth="1"/>
    <col min="41" max="42" width="9.140625" style="7" hidden="1" customWidth="1"/>
    <col min="43" max="16384" width="9.140625" style="7" customWidth="1"/>
  </cols>
  <sheetData>
    <row r="1" spans="1:63" ht="28.5" customHeight="1">
      <c r="A1" s="9"/>
      <c r="B1" s="10" t="str">
        <f>Muka!E15</f>
        <v>Ujian Uji Coba </v>
      </c>
      <c r="C1" s="11"/>
      <c r="D1" s="114">
        <f>IF(AO2=0,"WAKTU HABIS","")</f>
      </c>
      <c r="E1" s="114"/>
      <c r="F1" s="114"/>
      <c r="G1" s="12" t="s">
        <v>16</v>
      </c>
      <c r="H1" s="89">
        <f>AO1</f>
        <v>0.006712962962962962</v>
      </c>
      <c r="I1" s="13"/>
      <c r="J1" s="42"/>
      <c r="L1" s="25"/>
      <c r="M1" s="82" t="s">
        <v>212</v>
      </c>
      <c r="N1" s="32"/>
      <c r="O1" s="32"/>
      <c r="P1" s="32"/>
      <c r="Q1" s="32"/>
      <c r="R1" s="32"/>
      <c r="S1" s="32"/>
      <c r="T1" s="32"/>
      <c r="U1" s="32"/>
      <c r="V1" s="32"/>
      <c r="W1" s="82" t="s">
        <v>194</v>
      </c>
      <c r="X1" s="32"/>
      <c r="Y1" s="32"/>
      <c r="Z1" s="32"/>
      <c r="AA1" s="32"/>
      <c r="AB1" s="32"/>
      <c r="AC1" s="32"/>
      <c r="AD1" s="32"/>
      <c r="AO1" s="90">
        <v>0.006712962962962962</v>
      </c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3" ht="15.75">
      <c r="A2" s="14"/>
      <c r="B2" s="15" t="str">
        <f>"pertanyaan Soal Nomor "&amp;I4</f>
        <v>pertanyaan Soal Nomor 1</v>
      </c>
      <c r="C2" s="14"/>
      <c r="D2" s="14"/>
      <c r="E2" s="14"/>
      <c r="F2" s="14"/>
      <c r="G2" s="14"/>
      <c r="H2" s="14"/>
      <c r="I2" s="28" t="s">
        <v>19</v>
      </c>
      <c r="J2" s="14"/>
      <c r="K2" s="7" t="s">
        <v>15</v>
      </c>
      <c r="L2" s="26">
        <v>1</v>
      </c>
      <c r="M2" s="27"/>
      <c r="N2" s="26">
        <v>21</v>
      </c>
      <c r="O2" s="27"/>
      <c r="P2" s="26">
        <v>41</v>
      </c>
      <c r="Q2" s="27"/>
      <c r="R2" s="26">
        <v>61</v>
      </c>
      <c r="S2" s="27"/>
      <c r="T2" s="26">
        <v>81</v>
      </c>
      <c r="U2" s="27"/>
      <c r="V2" s="26">
        <v>101</v>
      </c>
      <c r="W2" s="27"/>
      <c r="X2" s="26">
        <v>121</v>
      </c>
      <c r="Y2" s="27"/>
      <c r="Z2" s="26">
        <v>141</v>
      </c>
      <c r="AA2" s="27"/>
      <c r="AB2" s="26">
        <v>161</v>
      </c>
      <c r="AC2" s="27"/>
      <c r="AD2" s="25"/>
      <c r="AE2" s="7">
        <f aca="true" t="shared" si="0" ref="AE2:AE21">LEN(M2)</f>
        <v>0</v>
      </c>
      <c r="AF2" s="7">
        <f aca="true" t="shared" si="1" ref="AF2:AF21">LEN(O2)</f>
        <v>0</v>
      </c>
      <c r="AG2" s="7">
        <f aca="true" t="shared" si="2" ref="AG2:AG21">LEN(Q2)</f>
        <v>0</v>
      </c>
      <c r="AH2" s="7">
        <f aca="true" t="shared" si="3" ref="AH2:AH21">LEN(S2)</f>
        <v>0</v>
      </c>
      <c r="AI2" s="7">
        <f aca="true" t="shared" si="4" ref="AI2:AI21">LEN(U2)</f>
        <v>0</v>
      </c>
      <c r="AJ2" s="7">
        <f aca="true" t="shared" si="5" ref="AJ2:AJ21">LEN(W2)</f>
        <v>0</v>
      </c>
      <c r="AK2" s="7">
        <f aca="true" t="shared" si="6" ref="AK2:AK21">LEN(Y2)</f>
        <v>0</v>
      </c>
      <c r="AL2" s="7">
        <f aca="true" t="shared" si="7" ref="AL2:AL21">LEN(AA2)</f>
        <v>0</v>
      </c>
      <c r="AM2" s="7">
        <f aca="true" t="shared" si="8" ref="AM2:AM21">LEN(AC2)</f>
        <v>0</v>
      </c>
      <c r="AO2" s="91">
        <v>1</v>
      </c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16.5" thickBot="1">
      <c r="A3" s="14"/>
      <c r="B3" s="113" t="str">
        <f>IF(AO2=0,"",VLOOKUP(I4,data!$B$12:$K$41,3,FALSE))</f>
        <v>Soal nomor 6</v>
      </c>
      <c r="C3" s="113"/>
      <c r="D3" s="113"/>
      <c r="E3" s="113"/>
      <c r="F3" s="113"/>
      <c r="G3" s="113"/>
      <c r="H3" s="113"/>
      <c r="I3" s="16" t="s">
        <v>17</v>
      </c>
      <c r="J3" s="14"/>
      <c r="K3" s="7" t="s">
        <v>7</v>
      </c>
      <c r="L3" s="26">
        <v>2</v>
      </c>
      <c r="M3" s="27"/>
      <c r="N3" s="26">
        <v>22</v>
      </c>
      <c r="O3" s="27"/>
      <c r="P3" s="26">
        <v>42</v>
      </c>
      <c r="Q3" s="27"/>
      <c r="R3" s="26">
        <v>62</v>
      </c>
      <c r="S3" s="27"/>
      <c r="T3" s="26">
        <v>82</v>
      </c>
      <c r="U3" s="27"/>
      <c r="V3" s="26">
        <v>102</v>
      </c>
      <c r="W3" s="27"/>
      <c r="X3" s="26">
        <v>122</v>
      </c>
      <c r="Y3" s="27"/>
      <c r="Z3" s="26">
        <v>142</v>
      </c>
      <c r="AA3" s="27"/>
      <c r="AB3" s="26">
        <v>162</v>
      </c>
      <c r="AC3" s="27"/>
      <c r="AD3" s="25"/>
      <c r="AE3" s="7">
        <f t="shared" si="0"/>
        <v>0</v>
      </c>
      <c r="AF3" s="7">
        <f t="shared" si="1"/>
        <v>0</v>
      </c>
      <c r="AG3" s="7">
        <f t="shared" si="2"/>
        <v>0</v>
      </c>
      <c r="AH3" s="7">
        <f t="shared" si="3"/>
        <v>0</v>
      </c>
      <c r="AI3" s="7">
        <f t="shared" si="4"/>
        <v>0</v>
      </c>
      <c r="AJ3" s="7">
        <f t="shared" si="5"/>
        <v>0</v>
      </c>
      <c r="AK3" s="7">
        <f t="shared" si="6"/>
        <v>0</v>
      </c>
      <c r="AL3" s="7">
        <f t="shared" si="7"/>
        <v>0</v>
      </c>
      <c r="AM3" s="7">
        <f t="shared" si="8"/>
        <v>0</v>
      </c>
      <c r="AO3" s="88" t="s">
        <v>87</v>
      </c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21.75" thickBot="1">
      <c r="A4" s="14"/>
      <c r="B4" s="113"/>
      <c r="C4" s="113"/>
      <c r="D4" s="113"/>
      <c r="E4" s="113"/>
      <c r="F4" s="113"/>
      <c r="G4" s="113"/>
      <c r="H4" s="113"/>
      <c r="I4" s="29">
        <v>1</v>
      </c>
      <c r="J4" s="14"/>
      <c r="K4" s="7" t="s">
        <v>11</v>
      </c>
      <c r="L4" s="26">
        <v>3</v>
      </c>
      <c r="M4" s="27"/>
      <c r="N4" s="26">
        <v>23</v>
      </c>
      <c r="O4" s="27"/>
      <c r="P4" s="26">
        <v>43</v>
      </c>
      <c r="Q4" s="27"/>
      <c r="R4" s="26">
        <v>63</v>
      </c>
      <c r="S4" s="27"/>
      <c r="T4" s="26">
        <v>83</v>
      </c>
      <c r="U4" s="27"/>
      <c r="V4" s="26">
        <v>103</v>
      </c>
      <c r="W4" s="27"/>
      <c r="X4" s="26">
        <v>123</v>
      </c>
      <c r="Y4" s="27"/>
      <c r="Z4" s="26">
        <v>143</v>
      </c>
      <c r="AA4" s="27"/>
      <c r="AB4" s="26">
        <v>163</v>
      </c>
      <c r="AC4" s="27"/>
      <c r="AD4" s="25"/>
      <c r="AE4" s="7">
        <f t="shared" si="0"/>
        <v>0</v>
      </c>
      <c r="AF4" s="7">
        <f t="shared" si="1"/>
        <v>0</v>
      </c>
      <c r="AG4" s="7">
        <f t="shared" si="2"/>
        <v>0</v>
      </c>
      <c r="AH4" s="7">
        <f t="shared" si="3"/>
        <v>0</v>
      </c>
      <c r="AI4" s="7">
        <f t="shared" si="4"/>
        <v>0</v>
      </c>
      <c r="AJ4" s="7">
        <f t="shared" si="5"/>
        <v>0</v>
      </c>
      <c r="AK4" s="7">
        <f t="shared" si="6"/>
        <v>0</v>
      </c>
      <c r="AL4" s="7">
        <f t="shared" si="7"/>
        <v>0</v>
      </c>
      <c r="AM4" s="7">
        <f t="shared" si="8"/>
        <v>0</v>
      </c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5.75">
      <c r="A5" s="14"/>
      <c r="B5" s="113"/>
      <c r="C5" s="113"/>
      <c r="D5" s="113"/>
      <c r="E5" s="113"/>
      <c r="F5" s="113"/>
      <c r="G5" s="113"/>
      <c r="H5" s="113"/>
      <c r="I5" s="17"/>
      <c r="J5" s="14"/>
      <c r="K5" s="7" t="s">
        <v>14</v>
      </c>
      <c r="L5" s="26">
        <v>4</v>
      </c>
      <c r="M5" s="27"/>
      <c r="N5" s="26">
        <v>24</v>
      </c>
      <c r="O5" s="27"/>
      <c r="P5" s="26">
        <v>44</v>
      </c>
      <c r="Q5" s="27"/>
      <c r="R5" s="26">
        <v>64</v>
      </c>
      <c r="S5" s="27"/>
      <c r="T5" s="26">
        <v>84</v>
      </c>
      <c r="U5" s="27"/>
      <c r="V5" s="26">
        <v>104</v>
      </c>
      <c r="W5" s="27"/>
      <c r="X5" s="26">
        <v>124</v>
      </c>
      <c r="Y5" s="27"/>
      <c r="Z5" s="26">
        <v>144</v>
      </c>
      <c r="AA5" s="27"/>
      <c r="AB5" s="26">
        <v>164</v>
      </c>
      <c r="AC5" s="27"/>
      <c r="AD5" s="25"/>
      <c r="AE5" s="7">
        <f t="shared" si="0"/>
        <v>0</v>
      </c>
      <c r="AF5" s="7">
        <f t="shared" si="1"/>
        <v>0</v>
      </c>
      <c r="AG5" s="7">
        <f t="shared" si="2"/>
        <v>0</v>
      </c>
      <c r="AH5" s="7">
        <f t="shared" si="3"/>
        <v>0</v>
      </c>
      <c r="AI5" s="7">
        <f t="shared" si="4"/>
        <v>0</v>
      </c>
      <c r="AJ5" s="7">
        <f t="shared" si="5"/>
        <v>0</v>
      </c>
      <c r="AK5" s="7">
        <f t="shared" si="6"/>
        <v>0</v>
      </c>
      <c r="AL5" s="7">
        <f t="shared" si="7"/>
        <v>0</v>
      </c>
      <c r="AM5" s="7">
        <f t="shared" si="8"/>
        <v>0</v>
      </c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15.75">
      <c r="A6" s="14"/>
      <c r="B6" s="113"/>
      <c r="C6" s="113"/>
      <c r="D6" s="113"/>
      <c r="E6" s="113"/>
      <c r="F6" s="113"/>
      <c r="G6" s="113"/>
      <c r="H6" s="113"/>
      <c r="I6" s="17"/>
      <c r="J6" s="14"/>
      <c r="K6" s="7" t="s">
        <v>9</v>
      </c>
      <c r="L6" s="26">
        <v>5</v>
      </c>
      <c r="M6" s="27"/>
      <c r="N6" s="26">
        <v>25</v>
      </c>
      <c r="O6" s="27"/>
      <c r="P6" s="26">
        <v>45</v>
      </c>
      <c r="Q6" s="27"/>
      <c r="R6" s="26">
        <v>65</v>
      </c>
      <c r="S6" s="27"/>
      <c r="T6" s="26">
        <v>85</v>
      </c>
      <c r="U6" s="27"/>
      <c r="V6" s="26">
        <v>105</v>
      </c>
      <c r="W6" s="27"/>
      <c r="X6" s="26">
        <v>125</v>
      </c>
      <c r="Y6" s="27"/>
      <c r="Z6" s="26">
        <v>145</v>
      </c>
      <c r="AA6" s="27"/>
      <c r="AB6" s="26">
        <v>165</v>
      </c>
      <c r="AC6" s="27"/>
      <c r="AD6" s="25"/>
      <c r="AE6" s="7">
        <f t="shared" si="0"/>
        <v>0</v>
      </c>
      <c r="AF6" s="7">
        <f t="shared" si="1"/>
        <v>0</v>
      </c>
      <c r="AG6" s="7">
        <f t="shared" si="2"/>
        <v>0</v>
      </c>
      <c r="AH6" s="7">
        <f t="shared" si="3"/>
        <v>0</v>
      </c>
      <c r="AI6" s="7">
        <f t="shared" si="4"/>
        <v>0</v>
      </c>
      <c r="AJ6" s="7">
        <f t="shared" si="5"/>
        <v>0</v>
      </c>
      <c r="AK6" s="7">
        <f t="shared" si="6"/>
        <v>0</v>
      </c>
      <c r="AL6" s="7">
        <f t="shared" si="7"/>
        <v>0</v>
      </c>
      <c r="AM6" s="7">
        <f t="shared" si="8"/>
        <v>0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15.75">
      <c r="A7" s="14"/>
      <c r="B7" s="113"/>
      <c r="C7" s="113"/>
      <c r="D7" s="113"/>
      <c r="E7" s="113"/>
      <c r="F7" s="113"/>
      <c r="G7" s="113"/>
      <c r="H7" s="113"/>
      <c r="I7" s="17"/>
      <c r="J7" s="14"/>
      <c r="K7" s="7" t="s">
        <v>13</v>
      </c>
      <c r="L7" s="26">
        <v>6</v>
      </c>
      <c r="M7" s="27"/>
      <c r="N7" s="26">
        <v>26</v>
      </c>
      <c r="O7" s="27"/>
      <c r="P7" s="26">
        <v>46</v>
      </c>
      <c r="Q7" s="27"/>
      <c r="R7" s="26">
        <v>66</v>
      </c>
      <c r="S7" s="27"/>
      <c r="T7" s="26">
        <v>86</v>
      </c>
      <c r="U7" s="27"/>
      <c r="V7" s="26">
        <v>106</v>
      </c>
      <c r="W7" s="27"/>
      <c r="X7" s="26">
        <v>126</v>
      </c>
      <c r="Y7" s="27"/>
      <c r="Z7" s="26">
        <v>146</v>
      </c>
      <c r="AA7" s="27"/>
      <c r="AB7" s="26">
        <v>166</v>
      </c>
      <c r="AC7" s="27"/>
      <c r="AD7" s="25"/>
      <c r="AE7" s="7">
        <f t="shared" si="0"/>
        <v>0</v>
      </c>
      <c r="AF7" s="7">
        <f t="shared" si="1"/>
        <v>0</v>
      </c>
      <c r="AG7" s="7">
        <f t="shared" si="2"/>
        <v>0</v>
      </c>
      <c r="AH7" s="7">
        <f t="shared" si="3"/>
        <v>0</v>
      </c>
      <c r="AI7" s="7">
        <f t="shared" si="4"/>
        <v>0</v>
      </c>
      <c r="AJ7" s="7">
        <f t="shared" si="5"/>
        <v>0</v>
      </c>
      <c r="AK7" s="7">
        <f t="shared" si="6"/>
        <v>0</v>
      </c>
      <c r="AL7" s="7">
        <f t="shared" si="7"/>
        <v>0</v>
      </c>
      <c r="AM7" s="7">
        <f t="shared" si="8"/>
        <v>0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ht="15.75">
      <c r="A8" s="14"/>
      <c r="B8" s="113"/>
      <c r="C8" s="113"/>
      <c r="D8" s="113"/>
      <c r="E8" s="113"/>
      <c r="F8" s="113"/>
      <c r="G8" s="113"/>
      <c r="H8" s="113"/>
      <c r="I8" s="17"/>
      <c r="J8" s="14"/>
      <c r="K8" s="7" t="s">
        <v>12</v>
      </c>
      <c r="L8" s="26">
        <v>7</v>
      </c>
      <c r="M8" s="27"/>
      <c r="N8" s="26">
        <v>27</v>
      </c>
      <c r="O8" s="27"/>
      <c r="P8" s="26">
        <v>47</v>
      </c>
      <c r="Q8" s="27"/>
      <c r="R8" s="26">
        <v>67</v>
      </c>
      <c r="S8" s="27"/>
      <c r="T8" s="26">
        <v>87</v>
      </c>
      <c r="U8" s="27"/>
      <c r="V8" s="26">
        <v>107</v>
      </c>
      <c r="W8" s="27"/>
      <c r="X8" s="26">
        <v>127</v>
      </c>
      <c r="Y8" s="27"/>
      <c r="Z8" s="26">
        <v>147</v>
      </c>
      <c r="AA8" s="27"/>
      <c r="AB8" s="26">
        <v>167</v>
      </c>
      <c r="AC8" s="27"/>
      <c r="AD8" s="25"/>
      <c r="AE8" s="7">
        <f t="shared" si="0"/>
        <v>0</v>
      </c>
      <c r="AF8" s="7">
        <f t="shared" si="1"/>
        <v>0</v>
      </c>
      <c r="AG8" s="7">
        <f t="shared" si="2"/>
        <v>0</v>
      </c>
      <c r="AH8" s="7">
        <f t="shared" si="3"/>
        <v>0</v>
      </c>
      <c r="AI8" s="7">
        <f t="shared" si="4"/>
        <v>0</v>
      </c>
      <c r="AJ8" s="7">
        <f t="shared" si="5"/>
        <v>0</v>
      </c>
      <c r="AK8" s="7">
        <f t="shared" si="6"/>
        <v>0</v>
      </c>
      <c r="AL8" s="7">
        <f t="shared" si="7"/>
        <v>0</v>
      </c>
      <c r="AM8" s="7">
        <f t="shared" si="8"/>
        <v>0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15.75">
      <c r="A9" s="14"/>
      <c r="B9" s="113" t="str">
        <f>IF(AO2=0,"",VLOOKUP(I4,data!$B$12:$K$41,4,FALSE))</f>
        <v>Pertanyaan 6</v>
      </c>
      <c r="C9" s="113"/>
      <c r="D9" s="113"/>
      <c r="E9" s="113"/>
      <c r="F9" s="113"/>
      <c r="G9" s="113"/>
      <c r="H9" s="113"/>
      <c r="I9" s="17"/>
      <c r="J9" s="14"/>
      <c r="K9" s="7" t="s">
        <v>10</v>
      </c>
      <c r="L9" s="26">
        <v>8</v>
      </c>
      <c r="M9" s="27"/>
      <c r="N9" s="26">
        <v>28</v>
      </c>
      <c r="O9" s="27"/>
      <c r="P9" s="26">
        <v>48</v>
      </c>
      <c r="Q9" s="27"/>
      <c r="R9" s="26">
        <v>68</v>
      </c>
      <c r="S9" s="27"/>
      <c r="T9" s="26">
        <v>88</v>
      </c>
      <c r="U9" s="27"/>
      <c r="V9" s="26">
        <v>108</v>
      </c>
      <c r="W9" s="27"/>
      <c r="X9" s="26">
        <v>128</v>
      </c>
      <c r="Y9" s="27"/>
      <c r="Z9" s="26">
        <v>148</v>
      </c>
      <c r="AA9" s="27"/>
      <c r="AB9" s="26">
        <v>168</v>
      </c>
      <c r="AC9" s="27"/>
      <c r="AD9" s="25"/>
      <c r="AE9" s="7">
        <f t="shared" si="0"/>
        <v>0</v>
      </c>
      <c r="AF9" s="7">
        <f t="shared" si="1"/>
        <v>0</v>
      </c>
      <c r="AG9" s="7">
        <f t="shared" si="2"/>
        <v>0</v>
      </c>
      <c r="AH9" s="7">
        <f t="shared" si="3"/>
        <v>0</v>
      </c>
      <c r="AI9" s="7">
        <f t="shared" si="4"/>
        <v>0</v>
      </c>
      <c r="AJ9" s="7">
        <f t="shared" si="5"/>
        <v>0</v>
      </c>
      <c r="AK9" s="7">
        <f t="shared" si="6"/>
        <v>0</v>
      </c>
      <c r="AL9" s="7">
        <f t="shared" si="7"/>
        <v>0</v>
      </c>
      <c r="AM9" s="7">
        <f t="shared" si="8"/>
        <v>0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15.75">
      <c r="A10" s="14"/>
      <c r="B10" s="113"/>
      <c r="C10" s="113"/>
      <c r="D10" s="113"/>
      <c r="E10" s="113"/>
      <c r="F10" s="113"/>
      <c r="G10" s="113"/>
      <c r="H10" s="113"/>
      <c r="I10" s="17"/>
      <c r="J10" s="14"/>
      <c r="K10" s="7" t="s">
        <v>8</v>
      </c>
      <c r="L10" s="26">
        <v>9</v>
      </c>
      <c r="M10" s="27"/>
      <c r="N10" s="26">
        <v>29</v>
      </c>
      <c r="O10" s="27"/>
      <c r="P10" s="26">
        <v>49</v>
      </c>
      <c r="Q10" s="27"/>
      <c r="R10" s="26">
        <v>69</v>
      </c>
      <c r="S10" s="27"/>
      <c r="T10" s="26">
        <v>89</v>
      </c>
      <c r="U10" s="27"/>
      <c r="V10" s="26">
        <v>109</v>
      </c>
      <c r="W10" s="27"/>
      <c r="X10" s="26">
        <v>129</v>
      </c>
      <c r="Y10" s="27"/>
      <c r="Z10" s="26">
        <v>149</v>
      </c>
      <c r="AA10" s="27"/>
      <c r="AB10" s="26">
        <v>169</v>
      </c>
      <c r="AC10" s="27"/>
      <c r="AD10" s="25"/>
      <c r="AE10" s="7">
        <f t="shared" si="0"/>
        <v>0</v>
      </c>
      <c r="AF10" s="7">
        <f t="shared" si="1"/>
        <v>0</v>
      </c>
      <c r="AG10" s="7">
        <f t="shared" si="2"/>
        <v>0</v>
      </c>
      <c r="AH10" s="7">
        <f t="shared" si="3"/>
        <v>0</v>
      </c>
      <c r="AI10" s="7">
        <f t="shared" si="4"/>
        <v>0</v>
      </c>
      <c r="AJ10" s="7">
        <f t="shared" si="5"/>
        <v>0</v>
      </c>
      <c r="AK10" s="7">
        <f t="shared" si="6"/>
        <v>0</v>
      </c>
      <c r="AL10" s="7">
        <f t="shared" si="7"/>
        <v>0</v>
      </c>
      <c r="AM10" s="7">
        <f t="shared" si="8"/>
        <v>0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ht="15.75">
      <c r="A11" s="14"/>
      <c r="B11" s="113" t="str">
        <f>IF(AO2=0,"",VLOOKUP(I4,data!$B$12:$K$41,5,FALSE))</f>
        <v>Jawaban A 6</v>
      </c>
      <c r="C11" s="113"/>
      <c r="D11" s="113"/>
      <c r="E11" s="113"/>
      <c r="F11" s="113"/>
      <c r="G11" s="113"/>
      <c r="H11" s="113"/>
      <c r="I11" s="17"/>
      <c r="J11" s="14"/>
      <c r="K11" s="7" t="s">
        <v>6</v>
      </c>
      <c r="L11" s="26">
        <v>10</v>
      </c>
      <c r="M11" s="27"/>
      <c r="N11" s="26">
        <v>30</v>
      </c>
      <c r="O11" s="27"/>
      <c r="P11" s="26">
        <v>50</v>
      </c>
      <c r="Q11" s="27"/>
      <c r="R11" s="26">
        <v>70</v>
      </c>
      <c r="S11" s="27"/>
      <c r="T11" s="26">
        <v>90</v>
      </c>
      <c r="U11" s="27"/>
      <c r="V11" s="26">
        <v>110</v>
      </c>
      <c r="W11" s="27"/>
      <c r="X11" s="26">
        <v>130</v>
      </c>
      <c r="Y11" s="27"/>
      <c r="Z11" s="26">
        <v>150</v>
      </c>
      <c r="AA11" s="27"/>
      <c r="AB11" s="26">
        <v>170</v>
      </c>
      <c r="AC11" s="27"/>
      <c r="AD11" s="25"/>
      <c r="AE11" s="7">
        <f t="shared" si="0"/>
        <v>0</v>
      </c>
      <c r="AF11" s="7">
        <f t="shared" si="1"/>
        <v>0</v>
      </c>
      <c r="AG11" s="7">
        <f t="shared" si="2"/>
        <v>0</v>
      </c>
      <c r="AH11" s="7">
        <f t="shared" si="3"/>
        <v>0</v>
      </c>
      <c r="AI11" s="7">
        <f t="shared" si="4"/>
        <v>0</v>
      </c>
      <c r="AJ11" s="7">
        <f t="shared" si="5"/>
        <v>0</v>
      </c>
      <c r="AK11" s="7">
        <f t="shared" si="6"/>
        <v>0</v>
      </c>
      <c r="AL11" s="7">
        <f t="shared" si="7"/>
        <v>0</v>
      </c>
      <c r="AM11" s="7">
        <f t="shared" si="8"/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5.75">
      <c r="A12" s="14"/>
      <c r="B12" s="113"/>
      <c r="C12" s="113"/>
      <c r="D12" s="113"/>
      <c r="E12" s="113"/>
      <c r="F12" s="113"/>
      <c r="G12" s="113"/>
      <c r="H12" s="113"/>
      <c r="I12" s="17"/>
      <c r="J12" s="14"/>
      <c r="L12" s="26">
        <v>11</v>
      </c>
      <c r="M12" s="27"/>
      <c r="N12" s="26">
        <v>31</v>
      </c>
      <c r="O12" s="27"/>
      <c r="P12" s="26">
        <v>51</v>
      </c>
      <c r="Q12" s="27"/>
      <c r="R12" s="26">
        <v>71</v>
      </c>
      <c r="S12" s="27"/>
      <c r="T12" s="26">
        <v>91</v>
      </c>
      <c r="U12" s="27"/>
      <c r="V12" s="26">
        <v>111</v>
      </c>
      <c r="W12" s="27"/>
      <c r="X12" s="26">
        <v>131</v>
      </c>
      <c r="Y12" s="27"/>
      <c r="Z12" s="26">
        <v>151</v>
      </c>
      <c r="AA12" s="27"/>
      <c r="AB12" s="26">
        <v>171</v>
      </c>
      <c r="AC12" s="27"/>
      <c r="AD12" s="25"/>
      <c r="AE12" s="7">
        <f t="shared" si="0"/>
        <v>0</v>
      </c>
      <c r="AF12" s="7">
        <f t="shared" si="1"/>
        <v>0</v>
      </c>
      <c r="AG12" s="7">
        <f t="shared" si="2"/>
        <v>0</v>
      </c>
      <c r="AH12" s="7">
        <f t="shared" si="3"/>
        <v>0</v>
      </c>
      <c r="AI12" s="7">
        <f t="shared" si="4"/>
        <v>0</v>
      </c>
      <c r="AJ12" s="7">
        <f t="shared" si="5"/>
        <v>0</v>
      </c>
      <c r="AK12" s="7">
        <f t="shared" si="6"/>
        <v>0</v>
      </c>
      <c r="AL12" s="7">
        <f t="shared" si="7"/>
        <v>0</v>
      </c>
      <c r="AM12" s="7">
        <f t="shared" si="8"/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ht="15.75">
      <c r="A13" s="14"/>
      <c r="B13" s="113" t="str">
        <f>IF(AO2=0,"",VLOOKUP(I4,data!$B$12:$K$41,6,FALSE))</f>
        <v>Jawaban B 6</v>
      </c>
      <c r="C13" s="113"/>
      <c r="D13" s="113"/>
      <c r="E13" s="113"/>
      <c r="F13" s="113"/>
      <c r="G13" s="113"/>
      <c r="H13" s="113"/>
      <c r="I13" s="17"/>
      <c r="J13" s="14"/>
      <c r="K13" s="80" t="s">
        <v>72</v>
      </c>
      <c r="L13" s="26">
        <v>12</v>
      </c>
      <c r="M13" s="27"/>
      <c r="N13" s="26">
        <v>32</v>
      </c>
      <c r="O13" s="27"/>
      <c r="P13" s="26">
        <v>52</v>
      </c>
      <c r="Q13" s="27"/>
      <c r="R13" s="26">
        <v>72</v>
      </c>
      <c r="S13" s="27"/>
      <c r="T13" s="26">
        <v>92</v>
      </c>
      <c r="U13" s="27"/>
      <c r="V13" s="26">
        <v>112</v>
      </c>
      <c r="W13" s="27"/>
      <c r="X13" s="26">
        <v>132</v>
      </c>
      <c r="Y13" s="27"/>
      <c r="Z13" s="26">
        <v>152</v>
      </c>
      <c r="AA13" s="27"/>
      <c r="AB13" s="26">
        <v>172</v>
      </c>
      <c r="AC13" s="27"/>
      <c r="AD13" s="25"/>
      <c r="AE13" s="7">
        <f t="shared" si="0"/>
        <v>0</v>
      </c>
      <c r="AF13" s="7">
        <f t="shared" si="1"/>
        <v>0</v>
      </c>
      <c r="AG13" s="7">
        <f t="shared" si="2"/>
        <v>0</v>
      </c>
      <c r="AH13" s="7">
        <f t="shared" si="3"/>
        <v>0</v>
      </c>
      <c r="AI13" s="7">
        <f t="shared" si="4"/>
        <v>0</v>
      </c>
      <c r="AJ13" s="7">
        <f t="shared" si="5"/>
        <v>0</v>
      </c>
      <c r="AK13" s="7">
        <f t="shared" si="6"/>
        <v>0</v>
      </c>
      <c r="AL13" s="7">
        <f t="shared" si="7"/>
        <v>0</v>
      </c>
      <c r="AM13" s="7">
        <f t="shared" si="8"/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ht="15.75">
      <c r="A14" s="14"/>
      <c r="B14" s="113"/>
      <c r="C14" s="113"/>
      <c r="D14" s="113"/>
      <c r="E14" s="113"/>
      <c r="F14" s="113"/>
      <c r="G14" s="113"/>
      <c r="H14" s="113"/>
      <c r="I14" s="17"/>
      <c r="J14" s="14"/>
      <c r="K14" s="7">
        <f>data!E5</f>
        <v>15</v>
      </c>
      <c r="L14" s="26">
        <v>13</v>
      </c>
      <c r="M14" s="27"/>
      <c r="N14" s="26">
        <v>33</v>
      </c>
      <c r="O14" s="27"/>
      <c r="P14" s="26">
        <v>53</v>
      </c>
      <c r="Q14" s="27"/>
      <c r="R14" s="26">
        <v>73</v>
      </c>
      <c r="S14" s="27"/>
      <c r="T14" s="26">
        <v>93</v>
      </c>
      <c r="U14" s="27"/>
      <c r="V14" s="26">
        <v>113</v>
      </c>
      <c r="W14" s="27"/>
      <c r="X14" s="26">
        <v>133</v>
      </c>
      <c r="Y14" s="27"/>
      <c r="Z14" s="26">
        <v>153</v>
      </c>
      <c r="AA14" s="27"/>
      <c r="AB14" s="26">
        <v>173</v>
      </c>
      <c r="AC14" s="27"/>
      <c r="AD14" s="25"/>
      <c r="AE14" s="7">
        <f t="shared" si="0"/>
        <v>0</v>
      </c>
      <c r="AF14" s="7">
        <f t="shared" si="1"/>
        <v>0</v>
      </c>
      <c r="AG14" s="7">
        <f t="shared" si="2"/>
        <v>0</v>
      </c>
      <c r="AH14" s="7">
        <f t="shared" si="3"/>
        <v>0</v>
      </c>
      <c r="AI14" s="7">
        <f t="shared" si="4"/>
        <v>0</v>
      </c>
      <c r="AJ14" s="7">
        <f t="shared" si="5"/>
        <v>0</v>
      </c>
      <c r="AK14" s="7">
        <f t="shared" si="6"/>
        <v>0</v>
      </c>
      <c r="AL14" s="7">
        <f t="shared" si="7"/>
        <v>0</v>
      </c>
      <c r="AM14" s="7">
        <f t="shared" si="8"/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ht="15.75">
      <c r="A15" s="14"/>
      <c r="B15" s="113" t="str">
        <f>IF(AO2=0,"",VLOOKUP(I4,data!$B$12:$K$41,7,FALSE))</f>
        <v>Jawaban C 6</v>
      </c>
      <c r="C15" s="113"/>
      <c r="D15" s="113"/>
      <c r="E15" s="113"/>
      <c r="F15" s="113"/>
      <c r="G15" s="113"/>
      <c r="H15" s="113"/>
      <c r="I15" s="17"/>
      <c r="J15" s="14"/>
      <c r="K15" s="7">
        <f>I4</f>
        <v>1</v>
      </c>
      <c r="L15" s="26">
        <v>14</v>
      </c>
      <c r="M15" s="27"/>
      <c r="N15" s="26">
        <v>34</v>
      </c>
      <c r="O15" s="27"/>
      <c r="P15" s="26">
        <v>54</v>
      </c>
      <c r="Q15" s="27"/>
      <c r="R15" s="26">
        <v>74</v>
      </c>
      <c r="S15" s="27"/>
      <c r="T15" s="26">
        <v>94</v>
      </c>
      <c r="U15" s="27"/>
      <c r="V15" s="26">
        <v>114</v>
      </c>
      <c r="W15" s="27"/>
      <c r="X15" s="26">
        <v>134</v>
      </c>
      <c r="Y15" s="27"/>
      <c r="Z15" s="26">
        <v>154</v>
      </c>
      <c r="AA15" s="27"/>
      <c r="AB15" s="26">
        <v>174</v>
      </c>
      <c r="AC15" s="27"/>
      <c r="AD15" s="25"/>
      <c r="AE15" s="7">
        <f t="shared" si="0"/>
        <v>0</v>
      </c>
      <c r="AF15" s="7">
        <f t="shared" si="1"/>
        <v>0</v>
      </c>
      <c r="AG15" s="7">
        <f t="shared" si="2"/>
        <v>0</v>
      </c>
      <c r="AH15" s="7">
        <f t="shared" si="3"/>
        <v>0</v>
      </c>
      <c r="AI15" s="7">
        <f t="shared" si="4"/>
        <v>0</v>
      </c>
      <c r="AJ15" s="7">
        <f t="shared" si="5"/>
        <v>0</v>
      </c>
      <c r="AK15" s="7">
        <f t="shared" si="6"/>
        <v>0</v>
      </c>
      <c r="AL15" s="7">
        <f t="shared" si="7"/>
        <v>0</v>
      </c>
      <c r="AM15" s="7">
        <f t="shared" si="8"/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 ht="15.75">
      <c r="A16" s="14"/>
      <c r="B16" s="113"/>
      <c r="C16" s="113"/>
      <c r="D16" s="113"/>
      <c r="E16" s="113"/>
      <c r="F16" s="113"/>
      <c r="G16" s="113"/>
      <c r="H16" s="113"/>
      <c r="I16" s="17"/>
      <c r="J16" s="14"/>
      <c r="K16" s="7">
        <f>IF($K$15+1&gt;$K$14,"",$K$15+1)</f>
        <v>2</v>
      </c>
      <c r="L16" s="26">
        <v>15</v>
      </c>
      <c r="M16" s="27"/>
      <c r="N16" s="26">
        <v>35</v>
      </c>
      <c r="O16" s="27"/>
      <c r="P16" s="26">
        <v>55</v>
      </c>
      <c r="Q16" s="27"/>
      <c r="R16" s="26">
        <v>75</v>
      </c>
      <c r="S16" s="27"/>
      <c r="T16" s="26">
        <v>95</v>
      </c>
      <c r="U16" s="27"/>
      <c r="V16" s="26">
        <v>115</v>
      </c>
      <c r="W16" s="27"/>
      <c r="X16" s="26">
        <v>135</v>
      </c>
      <c r="Y16" s="27"/>
      <c r="Z16" s="26">
        <v>155</v>
      </c>
      <c r="AA16" s="27"/>
      <c r="AB16" s="26">
        <v>175</v>
      </c>
      <c r="AC16" s="27"/>
      <c r="AD16" s="25"/>
      <c r="AE16" s="7">
        <f t="shared" si="0"/>
        <v>0</v>
      </c>
      <c r="AF16" s="7">
        <f t="shared" si="1"/>
        <v>0</v>
      </c>
      <c r="AG16" s="7">
        <f t="shared" si="2"/>
        <v>0</v>
      </c>
      <c r="AH16" s="7">
        <f t="shared" si="3"/>
        <v>0</v>
      </c>
      <c r="AI16" s="7">
        <f t="shared" si="4"/>
        <v>0</v>
      </c>
      <c r="AJ16" s="7">
        <f t="shared" si="5"/>
        <v>0</v>
      </c>
      <c r="AK16" s="7">
        <f t="shared" si="6"/>
        <v>0</v>
      </c>
      <c r="AL16" s="7">
        <f t="shared" si="7"/>
        <v>0</v>
      </c>
      <c r="AM16" s="7">
        <f t="shared" si="8"/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ht="15.75">
      <c r="A17" s="14"/>
      <c r="B17" s="113" t="str">
        <f>IF(AO2=0,"",VLOOKUP(I4,data!$B$12:$K$41,8,FALSE))</f>
        <v>Jawaban D 6</v>
      </c>
      <c r="C17" s="113"/>
      <c r="D17" s="113"/>
      <c r="E17" s="113"/>
      <c r="F17" s="113"/>
      <c r="G17" s="113"/>
      <c r="H17" s="113"/>
      <c r="I17" s="17"/>
      <c r="J17" s="14"/>
      <c r="K17" s="7">
        <f>IF($K$15+2&gt;$K$14,"",$K$15+2)</f>
        <v>3</v>
      </c>
      <c r="L17" s="26">
        <v>16</v>
      </c>
      <c r="M17" s="27"/>
      <c r="N17" s="26">
        <v>36</v>
      </c>
      <c r="O17" s="27"/>
      <c r="P17" s="26">
        <v>56</v>
      </c>
      <c r="Q17" s="27"/>
      <c r="R17" s="26">
        <v>76</v>
      </c>
      <c r="S17" s="27"/>
      <c r="T17" s="26">
        <v>96</v>
      </c>
      <c r="U17" s="27"/>
      <c r="V17" s="26">
        <v>116</v>
      </c>
      <c r="W17" s="27"/>
      <c r="X17" s="26">
        <v>136</v>
      </c>
      <c r="Y17" s="27"/>
      <c r="Z17" s="26">
        <v>156</v>
      </c>
      <c r="AA17" s="27"/>
      <c r="AB17" s="26">
        <v>176</v>
      </c>
      <c r="AC17" s="27"/>
      <c r="AD17" s="25"/>
      <c r="AE17" s="7">
        <f t="shared" si="0"/>
        <v>0</v>
      </c>
      <c r="AF17" s="7">
        <f t="shared" si="1"/>
        <v>0</v>
      </c>
      <c r="AG17" s="7">
        <f t="shared" si="2"/>
        <v>0</v>
      </c>
      <c r="AH17" s="7">
        <f t="shared" si="3"/>
        <v>0</v>
      </c>
      <c r="AI17" s="7">
        <f t="shared" si="4"/>
        <v>0</v>
      </c>
      <c r="AJ17" s="7">
        <f t="shared" si="5"/>
        <v>0</v>
      </c>
      <c r="AK17" s="7">
        <f t="shared" si="6"/>
        <v>0</v>
      </c>
      <c r="AL17" s="7">
        <f t="shared" si="7"/>
        <v>0</v>
      </c>
      <c r="AM17" s="7">
        <f t="shared" si="8"/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ht="15.75">
      <c r="A18" s="14"/>
      <c r="B18" s="113"/>
      <c r="C18" s="113"/>
      <c r="D18" s="113"/>
      <c r="E18" s="113"/>
      <c r="F18" s="113"/>
      <c r="G18" s="113"/>
      <c r="H18" s="113"/>
      <c r="I18" s="17"/>
      <c r="J18" s="14"/>
      <c r="K18" s="7">
        <f>IF($K$15+3&gt;$K$14,"",$K$15+3)</f>
        <v>4</v>
      </c>
      <c r="L18" s="26">
        <v>17</v>
      </c>
      <c r="M18" s="27"/>
      <c r="N18" s="26">
        <v>37</v>
      </c>
      <c r="O18" s="27"/>
      <c r="P18" s="26">
        <v>57</v>
      </c>
      <c r="Q18" s="27"/>
      <c r="R18" s="26">
        <v>77</v>
      </c>
      <c r="S18" s="27"/>
      <c r="T18" s="26">
        <v>97</v>
      </c>
      <c r="U18" s="27"/>
      <c r="V18" s="26">
        <v>117</v>
      </c>
      <c r="W18" s="27"/>
      <c r="X18" s="26">
        <v>137</v>
      </c>
      <c r="Y18" s="27"/>
      <c r="Z18" s="26">
        <v>157</v>
      </c>
      <c r="AA18" s="27"/>
      <c r="AB18" s="26">
        <v>177</v>
      </c>
      <c r="AC18" s="27"/>
      <c r="AD18" s="25"/>
      <c r="AE18" s="7">
        <f t="shared" si="0"/>
        <v>0</v>
      </c>
      <c r="AF18" s="7">
        <f t="shared" si="1"/>
        <v>0</v>
      </c>
      <c r="AG18" s="7">
        <f t="shared" si="2"/>
        <v>0</v>
      </c>
      <c r="AH18" s="7">
        <f t="shared" si="3"/>
        <v>0</v>
      </c>
      <c r="AI18" s="7">
        <f t="shared" si="4"/>
        <v>0</v>
      </c>
      <c r="AJ18" s="7">
        <f t="shared" si="5"/>
        <v>0</v>
      </c>
      <c r="AK18" s="7">
        <f t="shared" si="6"/>
        <v>0</v>
      </c>
      <c r="AL18" s="7">
        <f t="shared" si="7"/>
        <v>0</v>
      </c>
      <c r="AM18" s="7">
        <f t="shared" si="8"/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ht="15.75">
      <c r="A19" s="14"/>
      <c r="B19" s="113" t="str">
        <f>IF(AO2=0,"",VLOOKUP(I4,data!$B$12:$K$41,9,FALSE))</f>
        <v>Jawaban E 6</v>
      </c>
      <c r="C19" s="113"/>
      <c r="D19" s="113"/>
      <c r="E19" s="113"/>
      <c r="F19" s="113"/>
      <c r="G19" s="113"/>
      <c r="H19" s="113"/>
      <c r="I19" s="17"/>
      <c r="J19" s="14"/>
      <c r="K19" s="7">
        <f>IF($K$15+4&gt;$K$14,"",$K$15+4)</f>
        <v>5</v>
      </c>
      <c r="L19" s="26">
        <v>18</v>
      </c>
      <c r="M19" s="27"/>
      <c r="N19" s="26">
        <v>38</v>
      </c>
      <c r="O19" s="27"/>
      <c r="P19" s="26">
        <v>58</v>
      </c>
      <c r="Q19" s="27"/>
      <c r="R19" s="26">
        <v>78</v>
      </c>
      <c r="S19" s="27"/>
      <c r="T19" s="26">
        <v>98</v>
      </c>
      <c r="U19" s="27"/>
      <c r="V19" s="26">
        <v>118</v>
      </c>
      <c r="W19" s="27"/>
      <c r="X19" s="26">
        <v>138</v>
      </c>
      <c r="Y19" s="27"/>
      <c r="Z19" s="26">
        <v>158</v>
      </c>
      <c r="AA19" s="27"/>
      <c r="AB19" s="26">
        <v>178</v>
      </c>
      <c r="AC19" s="27"/>
      <c r="AD19" s="25"/>
      <c r="AE19" s="7">
        <f t="shared" si="0"/>
        <v>0</v>
      </c>
      <c r="AF19" s="7">
        <f t="shared" si="1"/>
        <v>0</v>
      </c>
      <c r="AG19" s="7">
        <f t="shared" si="2"/>
        <v>0</v>
      </c>
      <c r="AH19" s="7">
        <f t="shared" si="3"/>
        <v>0</v>
      </c>
      <c r="AI19" s="7">
        <f t="shared" si="4"/>
        <v>0</v>
      </c>
      <c r="AJ19" s="7">
        <f t="shared" si="5"/>
        <v>0</v>
      </c>
      <c r="AK19" s="7">
        <f t="shared" si="6"/>
        <v>0</v>
      </c>
      <c r="AL19" s="7">
        <f t="shared" si="7"/>
        <v>0</v>
      </c>
      <c r="AM19" s="7">
        <f t="shared" si="8"/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ht="15.75">
      <c r="A20" s="18"/>
      <c r="B20" s="113"/>
      <c r="C20" s="113"/>
      <c r="D20" s="113"/>
      <c r="E20" s="113"/>
      <c r="F20" s="113"/>
      <c r="G20" s="113"/>
      <c r="H20" s="113"/>
      <c r="I20" s="17"/>
      <c r="J20" s="18"/>
      <c r="K20" s="7">
        <f>IF($K$15+5&gt;$K$14,"",$K$15+5)</f>
        <v>6</v>
      </c>
      <c r="L20" s="26">
        <v>19</v>
      </c>
      <c r="M20" s="27"/>
      <c r="N20" s="26">
        <v>39</v>
      </c>
      <c r="O20" s="27"/>
      <c r="P20" s="26">
        <v>59</v>
      </c>
      <c r="Q20" s="27"/>
      <c r="R20" s="26">
        <v>79</v>
      </c>
      <c r="S20" s="27"/>
      <c r="T20" s="26">
        <v>99</v>
      </c>
      <c r="U20" s="27"/>
      <c r="V20" s="26">
        <v>119</v>
      </c>
      <c r="W20" s="27"/>
      <c r="X20" s="26">
        <v>139</v>
      </c>
      <c r="Y20" s="27"/>
      <c r="Z20" s="26">
        <v>159</v>
      </c>
      <c r="AA20" s="27"/>
      <c r="AB20" s="26">
        <v>179</v>
      </c>
      <c r="AC20" s="27"/>
      <c r="AD20" s="25"/>
      <c r="AE20" s="7">
        <f t="shared" si="0"/>
        <v>0</v>
      </c>
      <c r="AF20" s="7">
        <f t="shared" si="1"/>
        <v>0</v>
      </c>
      <c r="AG20" s="7">
        <f t="shared" si="2"/>
        <v>0</v>
      </c>
      <c r="AH20" s="7">
        <f t="shared" si="3"/>
        <v>0</v>
      </c>
      <c r="AI20" s="7">
        <f t="shared" si="4"/>
        <v>0</v>
      </c>
      <c r="AJ20" s="7">
        <f t="shared" si="5"/>
        <v>0</v>
      </c>
      <c r="AK20" s="7">
        <f t="shared" si="6"/>
        <v>0</v>
      </c>
      <c r="AL20" s="7">
        <f t="shared" si="7"/>
        <v>0</v>
      </c>
      <c r="AM20" s="7">
        <f t="shared" si="8"/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ht="15">
      <c r="A21" s="18"/>
      <c r="B21" s="19"/>
      <c r="C21" s="19"/>
      <c r="D21" s="20"/>
      <c r="E21" s="19"/>
      <c r="F21" s="19"/>
      <c r="G21" s="20"/>
      <c r="H21" s="20"/>
      <c r="I21" s="20"/>
      <c r="J21" s="18"/>
      <c r="K21" s="7">
        <f>IF($K$15+6&gt;$K$14,"",$K$15+6)</f>
        <v>7</v>
      </c>
      <c r="L21" s="26">
        <v>20</v>
      </c>
      <c r="M21" s="27"/>
      <c r="N21" s="26">
        <v>40</v>
      </c>
      <c r="O21" s="27"/>
      <c r="P21" s="26">
        <v>60</v>
      </c>
      <c r="Q21" s="27"/>
      <c r="R21" s="26">
        <v>80</v>
      </c>
      <c r="S21" s="27"/>
      <c r="T21" s="26">
        <v>100</v>
      </c>
      <c r="U21" s="27"/>
      <c r="V21" s="26">
        <v>120</v>
      </c>
      <c r="W21" s="27"/>
      <c r="X21" s="26">
        <v>140</v>
      </c>
      <c r="Y21" s="27"/>
      <c r="Z21" s="26">
        <v>160</v>
      </c>
      <c r="AA21" s="27"/>
      <c r="AB21" s="26">
        <v>180</v>
      </c>
      <c r="AC21" s="27"/>
      <c r="AD21" s="25"/>
      <c r="AE21" s="7">
        <f t="shared" si="0"/>
        <v>0</v>
      </c>
      <c r="AF21" s="7">
        <f t="shared" si="1"/>
        <v>0</v>
      </c>
      <c r="AG21" s="7">
        <f t="shared" si="2"/>
        <v>0</v>
      </c>
      <c r="AH21" s="7">
        <f t="shared" si="3"/>
        <v>0</v>
      </c>
      <c r="AI21" s="7">
        <f t="shared" si="4"/>
        <v>0</v>
      </c>
      <c r="AJ21" s="7">
        <f t="shared" si="5"/>
        <v>0</v>
      </c>
      <c r="AK21" s="7">
        <f t="shared" si="6"/>
        <v>0</v>
      </c>
      <c r="AL21" s="7">
        <f t="shared" si="7"/>
        <v>0</v>
      </c>
      <c r="AM21" s="7">
        <f t="shared" si="8"/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ht="18.75">
      <c r="A22" s="21"/>
      <c r="B22" s="22" t="s">
        <v>5</v>
      </c>
      <c r="C22" s="23">
        <f>Muka!E16</f>
        <v>15</v>
      </c>
      <c r="D22" s="24"/>
      <c r="E22" s="22" t="str">
        <f>"Soal Dijawab Ragu  : "&amp;$AN$24&amp;" soal"</f>
        <v>Soal Dijawab Ragu  : 0 soal</v>
      </c>
      <c r="F22" s="24"/>
      <c r="G22" s="24"/>
      <c r="H22" s="24"/>
      <c r="I22" s="24"/>
      <c r="J22" s="21"/>
      <c r="K22" s="7">
        <f>IF($K$15+7&gt;$K$14,"",$K$15+7)</f>
        <v>8</v>
      </c>
      <c r="L22" s="25"/>
      <c r="M22" s="87" t="s">
        <v>85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63" ht="18.75">
      <c r="A23" s="21"/>
      <c r="B23" s="22" t="str">
        <f>"Soal Dijawab yakin  : "&amp;$AN$23&amp;" soal"</f>
        <v>Soal Dijawab yakin  : 0 soal</v>
      </c>
      <c r="C23" s="21"/>
      <c r="D23" s="21"/>
      <c r="E23" s="22" t="str">
        <f>"Soal belum dijawab  : "&amp;$C$22-$AN$25&amp;" soal"</f>
        <v>Soal belum dijawab  : 15 soal</v>
      </c>
      <c r="F23" s="24"/>
      <c r="G23" s="21"/>
      <c r="H23" s="21"/>
      <c r="I23" s="21"/>
      <c r="J23" s="21"/>
      <c r="K23" s="7">
        <f>IF($K$15+8&gt;$K$14,"",$K$15+8)</f>
        <v>9</v>
      </c>
      <c r="L23" s="25"/>
      <c r="M23" s="87" t="s">
        <v>86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7">
        <f aca="true" t="shared" si="9" ref="AE23:AM23">COUNTIF(AE2:AE21,1)</f>
        <v>0</v>
      </c>
      <c r="AF23" s="7">
        <f t="shared" si="9"/>
        <v>0</v>
      </c>
      <c r="AG23" s="7">
        <f t="shared" si="9"/>
        <v>0</v>
      </c>
      <c r="AH23" s="7">
        <f t="shared" si="9"/>
        <v>0</v>
      </c>
      <c r="AI23" s="7">
        <f t="shared" si="9"/>
        <v>0</v>
      </c>
      <c r="AJ23" s="7">
        <f t="shared" si="9"/>
        <v>0</v>
      </c>
      <c r="AK23" s="7">
        <f t="shared" si="9"/>
        <v>0</v>
      </c>
      <c r="AL23" s="7">
        <f t="shared" si="9"/>
        <v>0</v>
      </c>
      <c r="AM23" s="7">
        <f t="shared" si="9"/>
        <v>0</v>
      </c>
      <c r="AN23" s="7">
        <f>SUM(AE23:AM23)</f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40" s="8" customFormat="1" ht="15">
      <c r="A24" s="30"/>
      <c r="B24" s="30"/>
      <c r="C24" s="31"/>
      <c r="D24" s="31"/>
      <c r="E24" s="31"/>
      <c r="F24" s="31"/>
      <c r="G24" s="31"/>
      <c r="H24" s="31"/>
      <c r="I24" s="31"/>
      <c r="J24" s="30"/>
      <c r="K24" s="30">
        <f>IF($K$15+9&gt;$K$14,"",$K$15+9)</f>
        <v>10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8">
        <f aca="true" t="shared" si="10" ref="AE24:AM24">COUNTIF(AE2:AE21,6)</f>
        <v>0</v>
      </c>
      <c r="AF24" s="8">
        <f t="shared" si="10"/>
        <v>0</v>
      </c>
      <c r="AG24" s="8">
        <f t="shared" si="10"/>
        <v>0</v>
      </c>
      <c r="AH24" s="8">
        <f t="shared" si="10"/>
        <v>0</v>
      </c>
      <c r="AI24" s="8">
        <f t="shared" si="10"/>
        <v>0</v>
      </c>
      <c r="AJ24" s="8">
        <f t="shared" si="10"/>
        <v>0</v>
      </c>
      <c r="AK24" s="8">
        <f t="shared" si="10"/>
        <v>0</v>
      </c>
      <c r="AL24" s="8">
        <f t="shared" si="10"/>
        <v>0</v>
      </c>
      <c r="AM24" s="8">
        <f t="shared" si="10"/>
        <v>0</v>
      </c>
      <c r="AN24" s="8">
        <f>SUM(AE24:AM24)</f>
        <v>0</v>
      </c>
    </row>
    <row r="25" s="8" customFormat="1" ht="15">
      <c r="AN25" s="8">
        <f>SUM(AN23:AN24)</f>
        <v>0</v>
      </c>
    </row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</sheetData>
  <sheetProtection password="CBCF" sheet="1" objects="1" scenarios="1"/>
  <mergeCells count="8">
    <mergeCell ref="B19:H20"/>
    <mergeCell ref="D1:F1"/>
    <mergeCell ref="B3:H8"/>
    <mergeCell ref="B9:H10"/>
    <mergeCell ref="B11:H12"/>
    <mergeCell ref="B13:H14"/>
    <mergeCell ref="B15:H16"/>
    <mergeCell ref="B17:H18"/>
  </mergeCells>
  <conditionalFormatting sqref="M2:M21">
    <cfRule type="containsText" priority="173" dxfId="2" operator="containsText" text="B">
      <formula>NOT(ISERROR(SEARCH("B",M2)))</formula>
    </cfRule>
    <cfRule type="containsText" priority="174" dxfId="2" operator="containsText" text="A">
      <formula>NOT(ISERROR(SEARCH("A",M2)))</formula>
    </cfRule>
    <cfRule type="containsBlanks" priority="176" dxfId="3">
      <formula>LEN(TRIM(M2))=0</formula>
    </cfRule>
  </conditionalFormatting>
  <conditionalFormatting sqref="M2:M21">
    <cfRule type="containsText" priority="172" dxfId="2" operator="containsText" text="C">
      <formula>NOT(ISERROR(SEARCH("C",M2)))</formula>
    </cfRule>
  </conditionalFormatting>
  <conditionalFormatting sqref="M2:M21">
    <cfRule type="expression" priority="181" dxfId="0" stopIfTrue="1">
      <formula>NOT(ISERROR(SEARCH("E",M2)))</formula>
    </cfRule>
    <cfRule type="expression" priority="182" dxfId="0" stopIfTrue="1">
      <formula>NOT(ISERROR(SEARCH("D",M2)))</formula>
    </cfRule>
  </conditionalFormatting>
  <conditionalFormatting sqref="O2:O21">
    <cfRule type="containsText" priority="54" dxfId="2" operator="containsText" text="B">
      <formula>NOT(ISERROR(SEARCH("B",O2)))</formula>
    </cfRule>
    <cfRule type="containsText" priority="55" dxfId="2" operator="containsText" text="A">
      <formula>NOT(ISERROR(SEARCH("A",O2)))</formula>
    </cfRule>
    <cfRule type="containsBlanks" priority="56" dxfId="3">
      <formula>LEN(TRIM(O2))=0</formula>
    </cfRule>
  </conditionalFormatting>
  <conditionalFormatting sqref="O2:O21">
    <cfRule type="containsText" priority="53" dxfId="2" operator="containsText" text="C">
      <formula>NOT(ISERROR(SEARCH("C",O2)))</formula>
    </cfRule>
  </conditionalFormatting>
  <conditionalFormatting sqref="O2:O21">
    <cfRule type="expression" priority="187" dxfId="0" stopIfTrue="1">
      <formula>NOT(ISERROR(SEARCH("E",O2)))</formula>
    </cfRule>
    <cfRule type="expression" priority="188" dxfId="0" stopIfTrue="1">
      <formula>NOT(ISERROR(SEARCH("D",O2)))</formula>
    </cfRule>
  </conditionalFormatting>
  <conditionalFormatting sqref="Q2:Q21">
    <cfRule type="containsText" priority="47" dxfId="2" operator="containsText" text="B">
      <formula>NOT(ISERROR(SEARCH("B",Q2)))</formula>
    </cfRule>
    <cfRule type="containsText" priority="48" dxfId="2" operator="containsText" text="A">
      <formula>NOT(ISERROR(SEARCH("A",Q2)))</formula>
    </cfRule>
    <cfRule type="containsBlanks" priority="49" dxfId="3">
      <formula>LEN(TRIM(Q2))=0</formula>
    </cfRule>
  </conditionalFormatting>
  <conditionalFormatting sqref="Q2:Q21">
    <cfRule type="containsText" priority="46" dxfId="2" operator="containsText" text="C">
      <formula>NOT(ISERROR(SEARCH("C",Q2)))</formula>
    </cfRule>
  </conditionalFormatting>
  <conditionalFormatting sqref="Q2:Q21">
    <cfRule type="expression" priority="193" dxfId="0" stopIfTrue="1">
      <formula>NOT(ISERROR(SEARCH("E",Q2)))</formula>
    </cfRule>
    <cfRule type="expression" priority="194" dxfId="0" stopIfTrue="1">
      <formula>NOT(ISERROR(SEARCH("D",Q2)))</formula>
    </cfRule>
  </conditionalFormatting>
  <conditionalFormatting sqref="S2:S21">
    <cfRule type="containsText" priority="40" dxfId="2" operator="containsText" text="B">
      <formula>NOT(ISERROR(SEARCH("B",S2)))</formula>
    </cfRule>
    <cfRule type="containsText" priority="41" dxfId="2" operator="containsText" text="A">
      <formula>NOT(ISERROR(SEARCH("A",S2)))</formula>
    </cfRule>
    <cfRule type="containsBlanks" priority="42" dxfId="3">
      <formula>LEN(TRIM(S2))=0</formula>
    </cfRule>
  </conditionalFormatting>
  <conditionalFormatting sqref="S2:S21">
    <cfRule type="containsText" priority="39" dxfId="2" operator="containsText" text="C">
      <formula>NOT(ISERROR(SEARCH("C",S2)))</formula>
    </cfRule>
  </conditionalFormatting>
  <conditionalFormatting sqref="S2:S21">
    <cfRule type="expression" priority="199" dxfId="0" stopIfTrue="1">
      <formula>NOT(ISERROR(SEARCH("E",S2)))</formula>
    </cfRule>
    <cfRule type="expression" priority="200" dxfId="0" stopIfTrue="1">
      <formula>NOT(ISERROR(SEARCH("D",S2)))</formula>
    </cfRule>
  </conditionalFormatting>
  <conditionalFormatting sqref="U2:U21">
    <cfRule type="containsText" priority="33" dxfId="2" operator="containsText" text="B">
      <formula>NOT(ISERROR(SEARCH("B",U2)))</formula>
    </cfRule>
    <cfRule type="containsText" priority="34" dxfId="2" operator="containsText" text="A">
      <formula>NOT(ISERROR(SEARCH("A",U2)))</formula>
    </cfRule>
    <cfRule type="containsBlanks" priority="35" dxfId="3">
      <formula>LEN(TRIM(U2))=0</formula>
    </cfRule>
  </conditionalFormatting>
  <conditionalFormatting sqref="U2:U21">
    <cfRule type="containsText" priority="32" dxfId="2" operator="containsText" text="C">
      <formula>NOT(ISERROR(SEARCH("C",U2)))</formula>
    </cfRule>
  </conditionalFormatting>
  <conditionalFormatting sqref="U2:U21">
    <cfRule type="expression" priority="205" dxfId="0" stopIfTrue="1">
      <formula>NOT(ISERROR(SEARCH("E",U2)))</formula>
    </cfRule>
    <cfRule type="expression" priority="206" dxfId="0" stopIfTrue="1">
      <formula>NOT(ISERROR(SEARCH("D",U2)))</formula>
    </cfRule>
  </conditionalFormatting>
  <conditionalFormatting sqref="W2:W21">
    <cfRule type="containsText" priority="26" dxfId="2" operator="containsText" text="B">
      <formula>NOT(ISERROR(SEARCH("B",W2)))</formula>
    </cfRule>
    <cfRule type="containsText" priority="27" dxfId="2" operator="containsText" text="A">
      <formula>NOT(ISERROR(SEARCH("A",W2)))</formula>
    </cfRule>
    <cfRule type="containsBlanks" priority="28" dxfId="3">
      <formula>LEN(TRIM(W2))=0</formula>
    </cfRule>
  </conditionalFormatting>
  <conditionalFormatting sqref="W2:W21">
    <cfRule type="containsText" priority="25" dxfId="2" operator="containsText" text="C">
      <formula>NOT(ISERROR(SEARCH("C",W2)))</formula>
    </cfRule>
  </conditionalFormatting>
  <conditionalFormatting sqref="W2:W21">
    <cfRule type="expression" priority="211" dxfId="0" stopIfTrue="1">
      <formula>NOT(ISERROR(SEARCH("E",W2)))</formula>
    </cfRule>
    <cfRule type="expression" priority="212" dxfId="0" stopIfTrue="1">
      <formula>NOT(ISERROR(SEARCH("D",W2)))</formula>
    </cfRule>
  </conditionalFormatting>
  <conditionalFormatting sqref="Y2:Y21">
    <cfRule type="containsText" priority="19" dxfId="2" operator="containsText" text="B">
      <formula>NOT(ISERROR(SEARCH("B",Y2)))</formula>
    </cfRule>
    <cfRule type="containsText" priority="20" dxfId="2" operator="containsText" text="A">
      <formula>NOT(ISERROR(SEARCH("A",Y2)))</formula>
    </cfRule>
    <cfRule type="containsBlanks" priority="21" dxfId="3">
      <formula>LEN(TRIM(Y2))=0</formula>
    </cfRule>
  </conditionalFormatting>
  <conditionalFormatting sqref="Y2:Y21">
    <cfRule type="containsText" priority="18" dxfId="2" operator="containsText" text="C">
      <formula>NOT(ISERROR(SEARCH("C",Y2)))</formula>
    </cfRule>
  </conditionalFormatting>
  <conditionalFormatting sqref="Y2:Y21">
    <cfRule type="expression" priority="217" dxfId="0" stopIfTrue="1">
      <formula>NOT(ISERROR(SEARCH("E",Y2)))</formula>
    </cfRule>
    <cfRule type="expression" priority="218" dxfId="0" stopIfTrue="1">
      <formula>NOT(ISERROR(SEARCH("D",Y2)))</formula>
    </cfRule>
  </conditionalFormatting>
  <conditionalFormatting sqref="AA2:AA21">
    <cfRule type="containsText" priority="12" dxfId="2" operator="containsText" text="B">
      <formula>NOT(ISERROR(SEARCH("B",AA2)))</formula>
    </cfRule>
    <cfRule type="containsText" priority="13" dxfId="2" operator="containsText" text="A">
      <formula>NOT(ISERROR(SEARCH("A",AA2)))</formula>
    </cfRule>
    <cfRule type="containsBlanks" priority="14" dxfId="3">
      <formula>LEN(TRIM(AA2))=0</formula>
    </cfRule>
  </conditionalFormatting>
  <conditionalFormatting sqref="AA2:AA21">
    <cfRule type="containsText" priority="11" dxfId="2" operator="containsText" text="C">
      <formula>NOT(ISERROR(SEARCH("C",AA2)))</formula>
    </cfRule>
  </conditionalFormatting>
  <conditionalFormatting sqref="AA2:AA21">
    <cfRule type="expression" priority="223" dxfId="0" stopIfTrue="1">
      <formula>NOT(ISERROR(SEARCH("E",AA2)))</formula>
    </cfRule>
    <cfRule type="expression" priority="224" dxfId="0" stopIfTrue="1">
      <formula>NOT(ISERROR(SEARCH("D",AA2)))</formula>
    </cfRule>
  </conditionalFormatting>
  <conditionalFormatting sqref="AC2:AC21">
    <cfRule type="containsText" priority="5" dxfId="2" operator="containsText" text="B">
      <formula>NOT(ISERROR(SEARCH("B",AC2)))</formula>
    </cfRule>
    <cfRule type="containsText" priority="6" dxfId="2" operator="containsText" text="A">
      <formula>NOT(ISERROR(SEARCH("A",AC2)))</formula>
    </cfRule>
    <cfRule type="containsBlanks" priority="7" dxfId="3">
      <formula>LEN(TRIM(AC2))=0</formula>
    </cfRule>
  </conditionalFormatting>
  <conditionalFormatting sqref="AC2:AC21">
    <cfRule type="containsText" priority="4" dxfId="2" operator="containsText" text="C">
      <formula>NOT(ISERROR(SEARCH("C",AC2)))</formula>
    </cfRule>
  </conditionalFormatting>
  <conditionalFormatting sqref="AC2:AC21">
    <cfRule type="expression" priority="229" dxfId="0" stopIfTrue="1">
      <formula>NOT(ISERROR(SEARCH("E",AC2)))</formula>
    </cfRule>
    <cfRule type="expression" priority="230" dxfId="0" stopIfTrue="1">
      <formula>NOT(ISERROR(SEARCH("D",AC2)))</formula>
    </cfRule>
  </conditionalFormatting>
  <dataValidations count="2">
    <dataValidation type="list" allowBlank="1" showInputMessage="1" showErrorMessage="1" sqref="Q2:Q21 AA2:AA21 W2:W21 Y2:Y21 M2:M21 O2:O21 S2:S21 U2:U21 AC2:AC21">
      <formula1>$K$2:$K$11</formula1>
    </dataValidation>
    <dataValidation type="list" allowBlank="1" showInputMessage="1" showErrorMessage="1" sqref="I4">
      <formula1>$K$14:$K$24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BW233"/>
  <sheetViews>
    <sheetView zoomScalePageLayoutView="0" workbookViewId="0" topLeftCell="A1">
      <selection activeCell="W9" sqref="W9"/>
    </sheetView>
  </sheetViews>
  <sheetFormatPr defaultColWidth="9.140625" defaultRowHeight="15"/>
  <cols>
    <col min="1" max="1" width="3.57421875" style="39" customWidth="1"/>
    <col min="2" max="2" width="9.140625" style="39" customWidth="1"/>
    <col min="3" max="3" width="14.8515625" style="39" customWidth="1"/>
    <col min="4" max="4" width="3.00390625" style="39" customWidth="1"/>
    <col min="5" max="5" width="56.00390625" style="39" customWidth="1"/>
    <col min="6" max="25" width="9.140625" style="39" customWidth="1"/>
    <col min="26" max="26" width="0" style="39" hidden="1" customWidth="1"/>
    <col min="27" max="16384" width="9.140625" style="39" customWidth="1"/>
  </cols>
  <sheetData>
    <row r="1" s="35" customFormat="1" ht="9" customHeight="1"/>
    <row r="2" s="35" customFormat="1" ht="23.25">
      <c r="E2" s="52" t="s">
        <v>31</v>
      </c>
    </row>
    <row r="3" spans="1:75" s="5" customFormat="1" ht="5.25" customHeight="1">
      <c r="A3" s="33"/>
      <c r="B3" s="33"/>
      <c r="C3" s="33"/>
      <c r="D3" s="33"/>
      <c r="E3" s="53"/>
      <c r="F3" s="33"/>
      <c r="G3" s="33"/>
      <c r="H3" s="33"/>
      <c r="I3" s="33"/>
      <c r="J3" s="33"/>
      <c r="K3" s="33"/>
      <c r="L3" s="33"/>
      <c r="M3" s="45" t="e">
        <f>IF(OR(E8="",E8=0,E9="",E9=0),"",VALUE(RIGHT(TRIM(E9),2)))</f>
        <v>#VALUE!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</row>
    <row r="4" spans="5:9" s="5" customFormat="1" ht="18.75">
      <c r="E4" s="55" t="s">
        <v>33</v>
      </c>
      <c r="F4" s="36"/>
      <c r="G4" s="37"/>
      <c r="H4" s="6"/>
      <c r="I4" s="38"/>
    </row>
    <row r="5" spans="5:9" s="5" customFormat="1" ht="18.75">
      <c r="E5" s="55"/>
      <c r="F5" s="36"/>
      <c r="G5" s="37"/>
      <c r="H5" s="6"/>
      <c r="I5" s="38"/>
    </row>
    <row r="6" spans="3:26" s="5" customFormat="1" ht="15" customHeight="1">
      <c r="C6" s="36" t="s">
        <v>34</v>
      </c>
      <c r="E6" s="4" t="s">
        <v>36</v>
      </c>
      <c r="F6" s="36"/>
      <c r="Z6" s="5" t="s">
        <v>32</v>
      </c>
    </row>
    <row r="7" spans="3:26" s="5" customFormat="1" ht="15" customHeight="1">
      <c r="C7" s="36"/>
      <c r="D7" s="36"/>
      <c r="E7" s="36"/>
      <c r="F7" s="36"/>
      <c r="Z7" s="5" t="s">
        <v>36</v>
      </c>
    </row>
    <row r="8" spans="3:26" s="5" customFormat="1" ht="15">
      <c r="C8" s="5" t="s">
        <v>42</v>
      </c>
      <c r="E8" s="4" t="s">
        <v>73</v>
      </c>
      <c r="F8" s="36"/>
      <c r="W8" s="38"/>
      <c r="Z8" s="5" t="s">
        <v>35</v>
      </c>
    </row>
    <row r="9" spans="3:5" s="5" customFormat="1" ht="15">
      <c r="C9" s="5" t="s">
        <v>4</v>
      </c>
      <c r="E9" s="4" t="s">
        <v>214</v>
      </c>
    </row>
    <row r="10" spans="3:5" s="5" customFormat="1" ht="15">
      <c r="C10" s="5" t="s">
        <v>23</v>
      </c>
      <c r="E10" s="4" t="s">
        <v>73</v>
      </c>
    </row>
    <row r="11" s="5" customFormat="1" ht="15"/>
    <row r="12" s="5" customFormat="1" ht="15"/>
    <row r="13" spans="1:71" s="5" customFormat="1" ht="15.75">
      <c r="A13" s="33"/>
      <c r="B13" s="33"/>
      <c r="C13" s="33"/>
      <c r="D13" s="33"/>
      <c r="E13" s="43" t="s">
        <v>25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="5" customFormat="1" ht="15"/>
    <row r="15" spans="3:5" s="5" customFormat="1" ht="15">
      <c r="C15" s="2" t="s">
        <v>20</v>
      </c>
      <c r="D15" s="2" t="s">
        <v>90</v>
      </c>
      <c r="E15" s="2" t="str">
        <f>data!E4</f>
        <v>Ujian Uji Coba </v>
      </c>
    </row>
    <row r="16" spans="3:5" s="5" customFormat="1" ht="15">
      <c r="C16" s="2" t="s">
        <v>21</v>
      </c>
      <c r="D16" s="2" t="s">
        <v>90</v>
      </c>
      <c r="E16" s="3">
        <f>data!E5</f>
        <v>15</v>
      </c>
    </row>
    <row r="17" spans="3:6" s="5" customFormat="1" ht="15">
      <c r="C17" s="2" t="s">
        <v>22</v>
      </c>
      <c r="D17" s="2" t="s">
        <v>90</v>
      </c>
      <c r="E17" s="57">
        <f>data!E6</f>
        <v>0.006944444444444444</v>
      </c>
      <c r="F17" s="38"/>
    </row>
    <row r="18" spans="3:6" s="5" customFormat="1" ht="15">
      <c r="C18" s="2" t="s">
        <v>89</v>
      </c>
      <c r="D18" s="2" t="s">
        <v>90</v>
      </c>
      <c r="E18" s="2" t="str">
        <f>IF(W8=1,"Telah Terisi","Siap Digunakan")</f>
        <v>Siap Digunakan</v>
      </c>
      <c r="F18" s="38"/>
    </row>
    <row r="19" spans="3:6" s="5" customFormat="1" ht="15">
      <c r="C19" s="2"/>
      <c r="D19" s="2"/>
      <c r="E19" s="44"/>
      <c r="F19" s="38"/>
    </row>
    <row r="20" spans="1:69" s="5" customFormat="1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</row>
    <row r="21" spans="1:69" s="5" customFormat="1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</row>
    <row r="22" spans="1:69" s="5" customFormat="1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</row>
    <row r="23" spans="1:69" s="5" customFormat="1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</row>
    <row r="24" spans="1:69" s="5" customFormat="1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</row>
    <row r="25" spans="1:69" s="5" customFormat="1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</row>
    <row r="26" spans="1:69" s="5" customFormat="1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</row>
    <row r="27" spans="1:69" s="5" customFormat="1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</row>
    <row r="28" spans="1:69" s="5" customFormat="1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</row>
    <row r="29" spans="1:69" s="5" customFormat="1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</row>
    <row r="30" spans="1:69" s="5" customFormat="1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</row>
    <row r="31" spans="1:69" s="5" customFormat="1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69" s="5" customFormat="1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</row>
    <row r="33" spans="1:69" s="5" customFormat="1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</row>
    <row r="34" spans="1:69" s="5" customFormat="1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</row>
    <row r="35" spans="1:69" s="5" customFormat="1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</row>
    <row r="36" spans="1:69" s="5" customFormat="1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</row>
    <row r="37" spans="1:69" s="5" customFormat="1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</row>
    <row r="38" spans="1:69" s="5" customFormat="1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</row>
    <row r="39" spans="1:69" s="5" customFormat="1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</row>
    <row r="40" spans="1:69" s="5" customFormat="1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</row>
    <row r="41" spans="1:69" s="5" customFormat="1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</row>
    <row r="42" spans="1:69" s="5" customFormat="1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</row>
    <row r="43" spans="1:69" s="5" customFormat="1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</row>
    <row r="44" spans="1:69" s="5" customFormat="1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</row>
    <row r="45" spans="1:69" s="5" customFormat="1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</row>
    <row r="46" spans="1:69" s="5" customFormat="1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</row>
    <row r="47" spans="1:69" s="5" customFormat="1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1:69" s="5" customFormat="1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49" spans="1:69" s="5" customFormat="1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</row>
    <row r="50" spans="1:69" s="5" customFormat="1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</row>
    <row r="51" spans="1:69" s="5" customFormat="1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</row>
    <row r="52" spans="1:69" s="5" customFormat="1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</row>
    <row r="53" spans="1:69" s="5" customFormat="1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</row>
    <row r="54" spans="1:69" s="5" customFormat="1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69" s="5" customFormat="1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69" s="5" customFormat="1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</row>
    <row r="57" spans="1:69" s="5" customFormat="1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</row>
    <row r="58" spans="1:69" s="5" customFormat="1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</row>
    <row r="59" spans="1:69" s="5" customFormat="1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</row>
    <row r="60" spans="1:69" s="5" customFormat="1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</row>
    <row r="61" spans="1:69" s="5" customFormat="1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</row>
    <row r="62" spans="1:69" s="5" customFormat="1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</row>
    <row r="63" spans="1:69" s="5" customFormat="1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</row>
    <row r="64" spans="1:69" s="5" customFormat="1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</row>
    <row r="65" spans="1:69" s="5" customFormat="1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</row>
    <row r="66" spans="1:69" s="5" customFormat="1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</row>
    <row r="67" spans="1:69" s="5" customFormat="1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</row>
    <row r="68" spans="1:69" s="5" customFormat="1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</row>
    <row r="69" spans="1:69" s="5" customFormat="1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</row>
    <row r="70" spans="1:69" s="5" customFormat="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</row>
    <row r="71" spans="1:69" s="5" customFormat="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</row>
    <row r="72" spans="1:69" s="5" customFormat="1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</row>
    <row r="73" spans="1:69" s="5" customFormat="1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</row>
    <row r="74" spans="1:69" s="5" customFormat="1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</row>
    <row r="75" spans="1:69" s="5" customFormat="1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</row>
    <row r="76" spans="1:69" s="5" customFormat="1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</row>
    <row r="77" spans="1:69" s="5" customFormat="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</row>
    <row r="78" spans="1:69" s="5" customFormat="1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</row>
    <row r="79" spans="1:69" s="5" customFormat="1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</row>
    <row r="80" spans="1:69" s="5" customFormat="1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</row>
    <row r="81" spans="1:69" s="5" customFormat="1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</row>
    <row r="82" spans="1:69" s="5" customFormat="1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</row>
    <row r="83" spans="1:69" s="5" customFormat="1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</row>
    <row r="84" spans="1:69" s="5" customFormat="1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</row>
    <row r="85" spans="1:69" s="5" customFormat="1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</row>
    <row r="86" spans="1:69" s="5" customFormat="1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</row>
    <row r="87" spans="1:69" s="5" customFormat="1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</row>
    <row r="88" spans="1:69" s="5" customFormat="1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</row>
    <row r="89" spans="1:69" s="5" customFormat="1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</row>
    <row r="90" spans="1:69" s="5" customFormat="1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</row>
    <row r="91" spans="1:69" s="5" customFormat="1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</row>
    <row r="92" spans="1:69" s="5" customFormat="1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</row>
    <row r="93" spans="1:69" s="5" customFormat="1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</row>
    <row r="94" spans="1:69" s="5" customFormat="1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</row>
    <row r="95" spans="1:69" s="5" customFormat="1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</row>
    <row r="96" spans="1:69" s="5" customFormat="1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</row>
    <row r="97" spans="1:69" s="5" customFormat="1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</row>
    <row r="98" spans="1:69" s="5" customFormat="1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</row>
    <row r="99" spans="1:69" s="5" customFormat="1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</row>
    <row r="100" spans="1:69" s="5" customFormat="1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</row>
    <row r="101" spans="1:69" s="5" customFormat="1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</row>
    <row r="102" spans="1:69" s="5" customFormat="1" ht="15.75" thickBo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</row>
    <row r="103" spans="1:69" s="5" customFormat="1" ht="15.75" thickBot="1">
      <c r="A103" s="34"/>
      <c r="B103" s="34"/>
      <c r="C103" s="34"/>
      <c r="D103" s="34"/>
      <c r="E103" s="34"/>
      <c r="F103" s="34"/>
      <c r="G103" s="34"/>
      <c r="H103" s="46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5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</row>
    <row r="104" spans="1:69" s="5" customFormat="1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</row>
    <row r="105" spans="1:69" s="5" customFormat="1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</row>
    <row r="106" spans="1:69" s="5" customFormat="1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</row>
    <row r="107" spans="1:69" s="5" customFormat="1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</row>
    <row r="108" spans="1:69" s="5" customFormat="1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</row>
    <row r="109" spans="1:69" s="5" customFormat="1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</row>
    <row r="110" spans="1:69" s="5" customFormat="1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</row>
    <row r="111" spans="1:69" s="5" customFormat="1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</row>
    <row r="112" spans="1:69" s="5" customFormat="1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</row>
    <row r="113" spans="1:69" s="5" customFormat="1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</row>
    <row r="114" spans="1:69" s="5" customFormat="1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</row>
    <row r="115" spans="1:69" s="5" customFormat="1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</row>
    <row r="116" spans="1:69" s="5" customFormat="1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</row>
    <row r="117" spans="1:69" s="5" customFormat="1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</row>
    <row r="118" spans="1:69" s="5" customFormat="1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</row>
    <row r="119" spans="1:69" s="5" customFormat="1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</row>
    <row r="120" spans="1:69" s="5" customFormat="1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</row>
    <row r="121" spans="1:69" s="5" customFormat="1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</row>
    <row r="122" spans="1:69" s="5" customFormat="1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</row>
    <row r="123" spans="1:69" s="5" customFormat="1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</row>
    <row r="124" spans="1:69" s="5" customFormat="1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</row>
    <row r="125" spans="1:69" s="5" customFormat="1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</row>
    <row r="126" spans="1:69" s="5" customFormat="1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</row>
    <row r="127" spans="1:69" s="5" customFormat="1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</row>
    <row r="128" spans="1:69" s="5" customFormat="1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</row>
    <row r="129" spans="1:69" s="5" customFormat="1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</row>
    <row r="130" spans="1:69" s="5" customFormat="1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</row>
    <row r="131" spans="1:69" s="5" customFormat="1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</row>
    <row r="132" spans="1:69" s="5" customFormat="1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</row>
    <row r="133" spans="1:69" s="5" customFormat="1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</row>
    <row r="134" spans="1:69" s="5" customFormat="1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</row>
    <row r="135" spans="1:69" s="5" customFormat="1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</row>
    <row r="136" spans="1:69" s="5" customFormat="1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</row>
    <row r="137" spans="1:69" s="5" customFormat="1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</row>
    <row r="138" spans="1:69" s="5" customFormat="1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</row>
    <row r="139" spans="1:69" s="5" customFormat="1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</row>
    <row r="140" spans="1:69" s="5" customFormat="1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</row>
    <row r="141" spans="1:69" s="5" customFormat="1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</row>
    <row r="142" spans="1:69" s="5" customFormat="1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</row>
    <row r="143" spans="1:69" s="5" customFormat="1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</row>
    <row r="144" spans="1:69" s="5" customFormat="1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</row>
    <row r="145" spans="1:69" s="5" customFormat="1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</row>
    <row r="146" spans="1:69" s="5" customFormat="1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</row>
    <row r="147" spans="1:69" s="5" customFormat="1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</row>
    <row r="148" spans="1:69" s="5" customFormat="1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</row>
    <row r="149" spans="1:69" s="5" customFormat="1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</row>
    <row r="150" spans="1:69" s="5" customFormat="1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</row>
    <row r="151" spans="1:69" s="5" customFormat="1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</row>
    <row r="152" spans="1:69" s="5" customFormat="1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</row>
    <row r="153" spans="1:69" s="5" customFormat="1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</row>
    <row r="154" spans="1:69" s="5" customFormat="1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</row>
    <row r="155" spans="1:69" s="5" customFormat="1" ht="1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</row>
    <row r="156" spans="1:69" s="5" customFormat="1" ht="1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</row>
    <row r="157" spans="1:69" s="5" customFormat="1" ht="1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</row>
    <row r="158" spans="1:69" s="5" customFormat="1" ht="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</row>
    <row r="159" spans="1:69" s="5" customFormat="1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</row>
    <row r="160" spans="1:69" s="5" customFormat="1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</row>
    <row r="161" spans="1:69" s="5" customFormat="1" ht="1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</row>
    <row r="162" spans="1:69" s="5" customFormat="1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</row>
    <row r="163" spans="1:69" s="5" customFormat="1" ht="1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</row>
    <row r="164" spans="1:69" s="5" customFormat="1" ht="1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</row>
    <row r="165" spans="1:69" s="5" customFormat="1" ht="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</row>
    <row r="166" spans="1:69" s="5" customFormat="1" ht="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</row>
    <row r="167" spans="1:69" s="5" customFormat="1" ht="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</row>
    <row r="168" spans="1:69" s="5" customFormat="1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</row>
    <row r="169" spans="1:69" s="5" customFormat="1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</row>
    <row r="170" spans="1:69" s="41" customFormat="1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</row>
    <row r="171" spans="1:69" s="41" customFormat="1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</row>
    <row r="172" spans="1:69" s="41" customFormat="1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</row>
    <row r="173" spans="1:69" s="41" customFormat="1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</row>
    <row r="174" spans="1:69" s="41" customFormat="1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</row>
    <row r="175" spans="1:69" s="41" customFormat="1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</row>
    <row r="176" spans="1:69" s="41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</row>
    <row r="177" spans="1:69" s="41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</row>
    <row r="178" spans="1:69" s="41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</row>
    <row r="179" spans="1:69" s="41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</row>
    <row r="180" spans="1:69" s="41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</row>
    <row r="181" spans="1:69" s="41" customFormat="1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</row>
    <row r="182" spans="1:69" s="41" customFormat="1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</row>
    <row r="183" spans="1:69" s="41" customFormat="1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</row>
    <row r="184" spans="1:69" s="41" customFormat="1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</row>
    <row r="185" spans="1:69" s="41" customFormat="1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</row>
    <row r="186" spans="1:69" s="41" customFormat="1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</row>
    <row r="187" spans="1:69" s="41" customFormat="1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</row>
    <row r="188" spans="1:69" s="41" customFormat="1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</row>
    <row r="189" spans="1:69" s="41" customFormat="1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</row>
    <row r="190" spans="1:69" s="41" customFormat="1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</row>
    <row r="191" spans="1:69" s="41" customFormat="1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</row>
    <row r="192" spans="1:69" s="41" customFormat="1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</row>
    <row r="193" spans="1:69" s="41" customFormat="1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</row>
    <row r="194" spans="1:69" s="41" customFormat="1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</row>
    <row r="195" spans="1:69" s="41" customFormat="1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</row>
    <row r="196" spans="1:69" s="41" customFormat="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</row>
    <row r="197" spans="1:69" s="41" customFormat="1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</row>
    <row r="198" spans="1:69" s="41" customFormat="1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</row>
    <row r="199" spans="1:69" s="41" customFormat="1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</row>
    <row r="200" spans="1:69" s="41" customFormat="1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</row>
    <row r="201" spans="1:69" s="41" customFormat="1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</row>
    <row r="202" spans="1:69" s="41" customFormat="1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</row>
    <row r="203" spans="1:69" s="41" customFormat="1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</row>
    <row r="204" spans="1:69" s="41" customFormat="1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</row>
    <row r="205" spans="1:69" s="41" customFormat="1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</row>
    <row r="206" spans="1:69" s="41" customFormat="1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</row>
    <row r="207" spans="1:69" s="41" customFormat="1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</row>
    <row r="208" spans="1:69" s="41" customFormat="1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</row>
    <row r="209" spans="1:69" s="41" customFormat="1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</row>
    <row r="210" spans="1:69" s="41" customFormat="1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</row>
    <row r="211" spans="1:69" s="41" customFormat="1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</row>
    <row r="212" spans="1:69" s="41" customFormat="1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</row>
    <row r="213" spans="1:69" s="41" customFormat="1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</row>
    <row r="214" spans="1:69" s="41" customFormat="1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</row>
    <row r="215" spans="1:69" s="41" customFormat="1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</row>
    <row r="216" spans="1:69" s="41" customFormat="1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</row>
    <row r="217" spans="1:69" s="41" customFormat="1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</row>
    <row r="218" spans="1:69" s="41" customFormat="1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</row>
    <row r="219" spans="1:69" s="41" customFormat="1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</row>
    <row r="220" spans="1:69" s="41" customFormat="1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</row>
    <row r="221" spans="1:69" s="41" customFormat="1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</row>
    <row r="222" spans="1:69" s="41" customFormat="1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</row>
    <row r="223" spans="1:69" s="41" customFormat="1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</row>
    <row r="224" spans="1:69" s="41" customFormat="1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</row>
    <row r="225" spans="1:69" s="41" customFormat="1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</row>
    <row r="226" spans="1:69" s="41" customFormat="1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</row>
    <row r="227" spans="1:69" s="41" customFormat="1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</row>
    <row r="228" spans="1:69" s="41" customFormat="1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</row>
    <row r="229" spans="1:69" s="41" customFormat="1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</row>
    <row r="230" spans="1:69" s="41" customFormat="1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</row>
    <row r="231" spans="1:69" s="41" customFormat="1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</row>
    <row r="232" spans="1:69" s="41" customFormat="1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</row>
    <row r="233" spans="1:69" s="41" customFormat="1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</row>
    <row r="234" s="41" customFormat="1" ht="15"/>
    <row r="235" s="41" customFormat="1" ht="15"/>
    <row r="236" s="41" customFormat="1" ht="15"/>
    <row r="237" s="41" customFormat="1" ht="15"/>
    <row r="238" s="41" customFormat="1" ht="15"/>
    <row r="239" s="41" customFormat="1" ht="15"/>
    <row r="240" s="41" customFormat="1" ht="15"/>
    <row r="241" s="41" customFormat="1" ht="15"/>
    <row r="242" s="41" customFormat="1" ht="15"/>
    <row r="243" s="41" customFormat="1" ht="15"/>
    <row r="244" s="41" customFormat="1" ht="15"/>
    <row r="245" s="41" customFormat="1" ht="15"/>
    <row r="246" s="41" customFormat="1" ht="15"/>
    <row r="247" s="41" customFormat="1" ht="15"/>
    <row r="248" s="41" customFormat="1" ht="15"/>
    <row r="249" s="41" customFormat="1" ht="15"/>
    <row r="250" s="41" customFormat="1" ht="15"/>
    <row r="251" s="41" customFormat="1" ht="15"/>
    <row r="252" s="41" customFormat="1" ht="15"/>
    <row r="253" s="41" customFormat="1" ht="15"/>
    <row r="254" s="41" customFormat="1" ht="15"/>
    <row r="255" s="41" customFormat="1" ht="15"/>
    <row r="256" s="41" customFormat="1" ht="15"/>
    <row r="257" s="41" customFormat="1" ht="15"/>
    <row r="258" s="41" customFormat="1" ht="15"/>
    <row r="259" s="41" customFormat="1" ht="15"/>
    <row r="260" s="41" customFormat="1" ht="15"/>
    <row r="261" s="41" customFormat="1" ht="15"/>
    <row r="262" s="41" customFormat="1" ht="15"/>
    <row r="263" s="41" customFormat="1" ht="15"/>
    <row r="264" s="41" customFormat="1" ht="15"/>
    <row r="265" s="41" customFormat="1" ht="15"/>
    <row r="266" s="41" customFormat="1" ht="15"/>
    <row r="267" s="41" customFormat="1" ht="15"/>
    <row r="268" s="41" customFormat="1" ht="15"/>
    <row r="269" s="41" customFormat="1" ht="15"/>
    <row r="270" s="41" customFormat="1" ht="15"/>
    <row r="271" s="41" customFormat="1" ht="15"/>
    <row r="272" s="41" customFormat="1" ht="15"/>
    <row r="273" s="41" customFormat="1" ht="15"/>
    <row r="274" s="41" customFormat="1" ht="15"/>
    <row r="275" s="41" customFormat="1" ht="15"/>
    <row r="276" s="41" customFormat="1" ht="15"/>
    <row r="277" s="41" customFormat="1" ht="15"/>
    <row r="278" s="41" customFormat="1" ht="15"/>
    <row r="279" s="41" customFormat="1" ht="15"/>
    <row r="280" s="41" customFormat="1" ht="15"/>
    <row r="281" s="41" customFormat="1" ht="15"/>
    <row r="282" s="41" customFormat="1" ht="15"/>
    <row r="283" s="41" customFormat="1" ht="15"/>
    <row r="284" s="41" customFormat="1" ht="15"/>
    <row r="285" s="41" customFormat="1" ht="15"/>
    <row r="286" s="41" customFormat="1" ht="15"/>
    <row r="287" s="41" customFormat="1" ht="15"/>
    <row r="288" s="41" customFormat="1" ht="15"/>
    <row r="289" s="41" customFormat="1" ht="15"/>
    <row r="290" s="41" customFormat="1" ht="15"/>
    <row r="291" s="41" customFormat="1" ht="15"/>
    <row r="292" s="41" customFormat="1" ht="15"/>
    <row r="293" s="41" customFormat="1" ht="15"/>
    <row r="294" s="41" customFormat="1" ht="15"/>
    <row r="295" s="41" customFormat="1" ht="15"/>
    <row r="296" s="41" customFormat="1" ht="15"/>
    <row r="297" s="41" customFormat="1" ht="15"/>
    <row r="298" s="41" customFormat="1" ht="15"/>
    <row r="299" s="41" customFormat="1" ht="15"/>
    <row r="300" s="41" customFormat="1" ht="15"/>
    <row r="301" s="41" customFormat="1" ht="15"/>
    <row r="302" s="41" customFormat="1" ht="15"/>
    <row r="303" s="41" customFormat="1" ht="15"/>
    <row r="304" s="41" customFormat="1" ht="15"/>
    <row r="305" s="41" customFormat="1" ht="15"/>
    <row r="306" s="41" customFormat="1" ht="15"/>
    <row r="307" s="41" customFormat="1" ht="15"/>
    <row r="308" s="41" customFormat="1" ht="15"/>
    <row r="309" s="41" customFormat="1" ht="15"/>
    <row r="310" s="41" customFormat="1" ht="15"/>
    <row r="311" s="41" customFormat="1" ht="15"/>
    <row r="312" s="41" customFormat="1" ht="15"/>
    <row r="313" s="41" customFormat="1" ht="15"/>
    <row r="314" s="41" customFormat="1" ht="15"/>
    <row r="315" s="41" customFormat="1" ht="15"/>
    <row r="316" s="41" customFormat="1" ht="15"/>
    <row r="317" s="41" customFormat="1" ht="15"/>
    <row r="318" s="41" customFormat="1" ht="15"/>
    <row r="319" s="41" customFormat="1" ht="15"/>
    <row r="320" s="41" customFormat="1" ht="15"/>
    <row r="321" s="41" customFormat="1" ht="15"/>
    <row r="322" s="41" customFormat="1" ht="15"/>
    <row r="323" s="41" customFormat="1" ht="15"/>
    <row r="324" s="41" customFormat="1" ht="15"/>
    <row r="325" s="41" customFormat="1" ht="15"/>
    <row r="326" s="41" customFormat="1" ht="15"/>
    <row r="327" s="41" customFormat="1" ht="15"/>
    <row r="328" s="41" customFormat="1" ht="15"/>
    <row r="329" s="41" customFormat="1" ht="15"/>
    <row r="330" s="41" customFormat="1" ht="15"/>
    <row r="331" s="41" customFormat="1" ht="15"/>
    <row r="332" s="41" customFormat="1" ht="15"/>
    <row r="333" s="41" customFormat="1" ht="15"/>
    <row r="334" s="41" customFormat="1" ht="15"/>
    <row r="335" s="41" customFormat="1" ht="15"/>
    <row r="336" s="41" customFormat="1" ht="15"/>
    <row r="337" s="41" customFormat="1" ht="15"/>
    <row r="338" s="41" customFormat="1" ht="15"/>
    <row r="339" s="41" customFormat="1" ht="15"/>
    <row r="340" s="41" customFormat="1" ht="15"/>
    <row r="341" s="41" customFormat="1" ht="15"/>
    <row r="342" s="41" customFormat="1" ht="15"/>
    <row r="343" s="41" customFormat="1" ht="15"/>
    <row r="344" s="41" customFormat="1" ht="15"/>
    <row r="345" s="41" customFormat="1" ht="15"/>
    <row r="346" s="41" customFormat="1" ht="15"/>
    <row r="347" s="41" customFormat="1" ht="15"/>
    <row r="348" s="41" customFormat="1" ht="15"/>
    <row r="349" s="41" customFormat="1" ht="15"/>
    <row r="350" s="41" customFormat="1" ht="15"/>
    <row r="351" s="41" customFormat="1" ht="15"/>
    <row r="352" s="41" customFormat="1" ht="15"/>
    <row r="353" s="41" customFormat="1" ht="15"/>
    <row r="354" s="41" customFormat="1" ht="15"/>
    <row r="355" s="41" customFormat="1" ht="15"/>
    <row r="356" s="41" customFormat="1" ht="15"/>
    <row r="357" s="41" customFormat="1" ht="15"/>
    <row r="358" s="41" customFormat="1" ht="15"/>
    <row r="359" s="41" customFormat="1" ht="15"/>
    <row r="360" s="41" customFormat="1" ht="15"/>
    <row r="361" s="41" customFormat="1" ht="15"/>
    <row r="362" s="41" customFormat="1" ht="15"/>
    <row r="363" s="41" customFormat="1" ht="15"/>
    <row r="364" s="41" customFormat="1" ht="15"/>
    <row r="365" s="41" customFormat="1" ht="15"/>
    <row r="366" s="41" customFormat="1" ht="15"/>
    <row r="367" s="41" customFormat="1" ht="15"/>
    <row r="368" s="41" customFormat="1" ht="15"/>
    <row r="369" s="41" customFormat="1" ht="15"/>
    <row r="370" s="41" customFormat="1" ht="15"/>
    <row r="371" s="41" customFormat="1" ht="15"/>
    <row r="372" s="41" customFormat="1" ht="15"/>
    <row r="373" s="41" customFormat="1" ht="15"/>
    <row r="374" s="41" customFormat="1" ht="15"/>
    <row r="375" s="41" customFormat="1" ht="15"/>
    <row r="376" s="41" customFormat="1" ht="15"/>
    <row r="377" s="41" customFormat="1" ht="15"/>
    <row r="378" s="41" customFormat="1" ht="15"/>
    <row r="379" s="41" customFormat="1" ht="15"/>
    <row r="380" s="41" customFormat="1" ht="15"/>
    <row r="381" s="41" customFormat="1" ht="15"/>
    <row r="382" s="41" customFormat="1" ht="15"/>
    <row r="383" s="41" customFormat="1" ht="15"/>
    <row r="384" s="41" customFormat="1" ht="15"/>
    <row r="385" s="41" customFormat="1" ht="15"/>
    <row r="386" s="41" customFormat="1" ht="15"/>
    <row r="387" s="41" customFormat="1" ht="15"/>
    <row r="388" s="41" customFormat="1" ht="15"/>
    <row r="389" s="41" customFormat="1" ht="15"/>
    <row r="390" s="41" customFormat="1" ht="15"/>
    <row r="391" s="41" customFormat="1" ht="15"/>
    <row r="392" s="41" customFormat="1" ht="15"/>
    <row r="393" s="41" customFormat="1" ht="15"/>
    <row r="394" s="41" customFormat="1" ht="15"/>
    <row r="395" s="41" customFormat="1" ht="15"/>
    <row r="396" s="41" customFormat="1" ht="15"/>
    <row r="397" s="41" customFormat="1" ht="15"/>
    <row r="398" s="41" customFormat="1" ht="15"/>
    <row r="399" s="41" customFormat="1" ht="15"/>
    <row r="400" s="41" customFormat="1" ht="15"/>
    <row r="401" s="41" customFormat="1" ht="15"/>
    <row r="402" s="41" customFormat="1" ht="15"/>
    <row r="403" s="41" customFormat="1" ht="15"/>
    <row r="404" s="41" customFormat="1" ht="15"/>
    <row r="405" s="41" customFormat="1" ht="15"/>
    <row r="406" s="41" customFormat="1" ht="15"/>
    <row r="407" s="41" customFormat="1" ht="15"/>
    <row r="408" s="41" customFormat="1" ht="15"/>
    <row r="409" s="41" customFormat="1" ht="15"/>
    <row r="410" s="41" customFormat="1" ht="15"/>
    <row r="411" s="41" customFormat="1" ht="15"/>
    <row r="412" s="41" customFormat="1" ht="15"/>
    <row r="413" s="41" customFormat="1" ht="15"/>
    <row r="414" s="41" customFormat="1" ht="15"/>
    <row r="415" s="41" customFormat="1" ht="15"/>
    <row r="416" s="41" customFormat="1" ht="15"/>
    <row r="417" s="41" customFormat="1" ht="15"/>
    <row r="418" s="41" customFormat="1" ht="15"/>
    <row r="419" s="41" customFormat="1" ht="15"/>
    <row r="420" s="41" customFormat="1" ht="15"/>
    <row r="421" s="41" customFormat="1" ht="15"/>
    <row r="422" s="41" customFormat="1" ht="15"/>
    <row r="423" s="41" customFormat="1" ht="15"/>
    <row r="424" s="41" customFormat="1" ht="15"/>
    <row r="425" s="41" customFormat="1" ht="15"/>
    <row r="426" s="41" customFormat="1" ht="15"/>
    <row r="427" s="41" customFormat="1" ht="15"/>
    <row r="428" s="41" customFormat="1" ht="15"/>
    <row r="429" s="41" customFormat="1" ht="15"/>
    <row r="430" s="41" customFormat="1" ht="15"/>
    <row r="431" s="41" customFormat="1" ht="15"/>
    <row r="432" s="41" customFormat="1" ht="15"/>
    <row r="433" s="41" customFormat="1" ht="15"/>
    <row r="434" s="41" customFormat="1" ht="15"/>
    <row r="435" s="41" customFormat="1" ht="15"/>
    <row r="436" s="41" customFormat="1" ht="15"/>
    <row r="437" s="41" customFormat="1" ht="15"/>
    <row r="438" s="41" customFormat="1" ht="15"/>
    <row r="439" s="41" customFormat="1" ht="15"/>
    <row r="440" s="41" customFormat="1" ht="15"/>
    <row r="441" s="41" customFormat="1" ht="15"/>
    <row r="442" s="41" customFormat="1" ht="15"/>
    <row r="443" s="41" customFormat="1" ht="15"/>
    <row r="444" s="41" customFormat="1" ht="15"/>
    <row r="445" s="41" customFormat="1" ht="15"/>
    <row r="446" s="41" customFormat="1" ht="15"/>
    <row r="447" s="41" customFormat="1" ht="15"/>
    <row r="448" s="41" customFormat="1" ht="15"/>
    <row r="449" s="41" customFormat="1" ht="15"/>
    <row r="450" s="41" customFormat="1" ht="15"/>
    <row r="451" s="41" customFormat="1" ht="15"/>
    <row r="452" s="41" customFormat="1" ht="15"/>
    <row r="453" s="41" customFormat="1" ht="15"/>
    <row r="454" s="41" customFormat="1" ht="15"/>
    <row r="455" s="41" customFormat="1" ht="15"/>
    <row r="456" s="41" customFormat="1" ht="15"/>
    <row r="457" s="41" customFormat="1" ht="15"/>
    <row r="458" s="41" customFormat="1" ht="15"/>
    <row r="459" s="41" customFormat="1" ht="15"/>
    <row r="460" s="41" customFormat="1" ht="15"/>
    <row r="461" s="41" customFormat="1" ht="15"/>
    <row r="462" s="41" customFormat="1" ht="15"/>
    <row r="463" s="41" customFormat="1" ht="15"/>
    <row r="464" s="41" customFormat="1" ht="15"/>
    <row r="465" s="41" customFormat="1" ht="15"/>
    <row r="466" s="41" customFormat="1" ht="15"/>
    <row r="467" s="41" customFormat="1" ht="15"/>
    <row r="468" s="41" customFormat="1" ht="15"/>
    <row r="469" s="41" customFormat="1" ht="15"/>
    <row r="470" s="41" customFormat="1" ht="15"/>
    <row r="471" s="41" customFormat="1" ht="15"/>
    <row r="472" s="41" customFormat="1" ht="15"/>
    <row r="473" s="41" customFormat="1" ht="15"/>
    <row r="474" s="41" customFormat="1" ht="15"/>
    <row r="475" s="41" customFormat="1" ht="15"/>
    <row r="476" s="41" customFormat="1" ht="15"/>
    <row r="477" s="41" customFormat="1" ht="15"/>
    <row r="478" s="41" customFormat="1" ht="15"/>
    <row r="479" s="41" customFormat="1" ht="15"/>
    <row r="480" s="41" customFormat="1" ht="15"/>
    <row r="481" s="41" customFormat="1" ht="15"/>
    <row r="482" s="41" customFormat="1" ht="15"/>
    <row r="483" s="41" customFormat="1" ht="15"/>
    <row r="484" s="41" customFormat="1" ht="15"/>
    <row r="485" s="41" customFormat="1" ht="15"/>
    <row r="486" s="41" customFormat="1" ht="15"/>
    <row r="487" s="41" customFormat="1" ht="15"/>
    <row r="488" s="41" customFormat="1" ht="15"/>
    <row r="489" s="41" customFormat="1" ht="15"/>
    <row r="490" s="41" customFormat="1" ht="15"/>
    <row r="491" s="41" customFormat="1" ht="15"/>
    <row r="492" s="41" customFormat="1" ht="15"/>
    <row r="493" s="41" customFormat="1" ht="15"/>
    <row r="494" s="41" customFormat="1" ht="15"/>
    <row r="495" s="41" customFormat="1" ht="15"/>
    <row r="496" s="41" customFormat="1" ht="15"/>
    <row r="497" s="41" customFormat="1" ht="15"/>
    <row r="498" s="41" customFormat="1" ht="15"/>
    <row r="499" s="41" customFormat="1" ht="15"/>
    <row r="500" s="41" customFormat="1" ht="15"/>
    <row r="501" s="41" customFormat="1" ht="15"/>
    <row r="502" s="41" customFormat="1" ht="15"/>
    <row r="503" s="41" customFormat="1" ht="15"/>
    <row r="504" s="41" customFormat="1" ht="15"/>
    <row r="505" s="41" customFormat="1" ht="15"/>
    <row r="506" s="41" customFormat="1" ht="15"/>
    <row r="507" s="41" customFormat="1" ht="15"/>
    <row r="508" s="41" customFormat="1" ht="15"/>
    <row r="509" s="41" customFormat="1" ht="15"/>
    <row r="510" s="41" customFormat="1" ht="15"/>
    <row r="511" s="41" customFormat="1" ht="15"/>
    <row r="512" s="41" customFormat="1" ht="15"/>
    <row r="513" s="41" customFormat="1" ht="15"/>
    <row r="514" s="41" customFormat="1" ht="15"/>
    <row r="515" s="41" customFormat="1" ht="15"/>
    <row r="516" s="41" customFormat="1" ht="15"/>
    <row r="517" s="41" customFormat="1" ht="15"/>
    <row r="518" s="41" customFormat="1" ht="15"/>
    <row r="519" s="41" customFormat="1" ht="15"/>
    <row r="520" s="41" customFormat="1" ht="15"/>
    <row r="521" s="41" customFormat="1" ht="15"/>
    <row r="522" s="41" customFormat="1" ht="15"/>
    <row r="523" s="41" customFormat="1" ht="15"/>
    <row r="524" s="41" customFormat="1" ht="15"/>
    <row r="525" s="41" customFormat="1" ht="15"/>
    <row r="526" s="41" customFormat="1" ht="15"/>
    <row r="527" s="41" customFormat="1" ht="15"/>
    <row r="528" s="41" customFormat="1" ht="15"/>
    <row r="529" s="41" customFormat="1" ht="15"/>
    <row r="530" s="41" customFormat="1" ht="15"/>
    <row r="531" s="41" customFormat="1" ht="15"/>
    <row r="532" s="41" customFormat="1" ht="15"/>
    <row r="533" s="41" customFormat="1" ht="15"/>
    <row r="534" s="41" customFormat="1" ht="15"/>
    <row r="535" s="41" customFormat="1" ht="15"/>
    <row r="536" s="41" customFormat="1" ht="15"/>
    <row r="537" s="41" customFormat="1" ht="15"/>
    <row r="538" s="41" customFormat="1" ht="15"/>
    <row r="539" s="41" customFormat="1" ht="15"/>
    <row r="540" s="41" customFormat="1" ht="15"/>
    <row r="541" s="41" customFormat="1" ht="15"/>
    <row r="542" s="41" customFormat="1" ht="15"/>
    <row r="543" s="41" customFormat="1" ht="15"/>
    <row r="544" s="41" customFormat="1" ht="15"/>
    <row r="545" s="41" customFormat="1" ht="15"/>
    <row r="546" s="41" customFormat="1" ht="15"/>
    <row r="547" s="41" customFormat="1" ht="15"/>
    <row r="548" s="41" customFormat="1" ht="15"/>
    <row r="549" s="41" customFormat="1" ht="15"/>
    <row r="550" s="41" customFormat="1" ht="15"/>
    <row r="551" s="41" customFormat="1" ht="15"/>
    <row r="552" s="41" customFormat="1" ht="15"/>
    <row r="553" s="41" customFormat="1" ht="15"/>
    <row r="554" s="41" customFormat="1" ht="15"/>
    <row r="555" s="41" customFormat="1" ht="15"/>
    <row r="556" s="41" customFormat="1" ht="15"/>
    <row r="557" s="41" customFormat="1" ht="15"/>
    <row r="558" s="41" customFormat="1" ht="15"/>
    <row r="559" s="41" customFormat="1" ht="15"/>
    <row r="560" s="41" customFormat="1" ht="15"/>
    <row r="561" s="41" customFormat="1" ht="15"/>
    <row r="562" s="41" customFormat="1" ht="15"/>
    <row r="563" s="41" customFormat="1" ht="15"/>
    <row r="564" s="41" customFormat="1" ht="15"/>
    <row r="565" s="41" customFormat="1" ht="15"/>
    <row r="566" s="41" customFormat="1" ht="15"/>
    <row r="567" s="41" customFormat="1" ht="15"/>
    <row r="568" s="41" customFormat="1" ht="15"/>
    <row r="569" s="41" customFormat="1" ht="15"/>
    <row r="570" s="41" customFormat="1" ht="15"/>
    <row r="571" s="41" customFormat="1" ht="15"/>
    <row r="572" s="41" customFormat="1" ht="15"/>
    <row r="573" s="41" customFormat="1" ht="15"/>
    <row r="574" s="41" customFormat="1" ht="15"/>
    <row r="575" s="41" customFormat="1" ht="15"/>
    <row r="576" s="41" customFormat="1" ht="15"/>
    <row r="577" s="41" customFormat="1" ht="15"/>
    <row r="578" s="41" customFormat="1" ht="15"/>
    <row r="579" s="41" customFormat="1" ht="15"/>
    <row r="580" s="41" customFormat="1" ht="15"/>
    <row r="581" s="41" customFormat="1" ht="15"/>
    <row r="582" s="41" customFormat="1" ht="15"/>
    <row r="583" s="41" customFormat="1" ht="15"/>
    <row r="584" s="41" customFormat="1" ht="15"/>
    <row r="585" s="41" customFormat="1" ht="15"/>
    <row r="586" s="41" customFormat="1" ht="15"/>
    <row r="587" s="41" customFormat="1" ht="15"/>
    <row r="588" s="41" customFormat="1" ht="15"/>
    <row r="589" s="41" customFormat="1" ht="15"/>
    <row r="590" s="41" customFormat="1" ht="15"/>
    <row r="591" s="41" customFormat="1" ht="15"/>
    <row r="592" s="41" customFormat="1" ht="15"/>
    <row r="593" s="41" customFormat="1" ht="15"/>
    <row r="594" s="41" customFormat="1" ht="15"/>
    <row r="595" s="41" customFormat="1" ht="15"/>
    <row r="596" s="41" customFormat="1" ht="15"/>
    <row r="597" s="41" customFormat="1" ht="15"/>
    <row r="598" s="41" customFormat="1" ht="15"/>
    <row r="599" s="41" customFormat="1" ht="15"/>
    <row r="600" s="41" customFormat="1" ht="15"/>
    <row r="601" s="41" customFormat="1" ht="15"/>
    <row r="602" s="41" customFormat="1" ht="15"/>
    <row r="603" s="41" customFormat="1" ht="15"/>
    <row r="604" s="41" customFormat="1" ht="15"/>
    <row r="605" s="41" customFormat="1" ht="15"/>
    <row r="606" s="41" customFormat="1" ht="15"/>
    <row r="607" s="41" customFormat="1" ht="15"/>
    <row r="608" s="41" customFormat="1" ht="15"/>
    <row r="609" s="41" customFormat="1" ht="15"/>
    <row r="610" s="41" customFormat="1" ht="15"/>
    <row r="611" s="41" customFormat="1" ht="15"/>
    <row r="612" s="41" customFormat="1" ht="15"/>
    <row r="613" s="41" customFormat="1" ht="15"/>
    <row r="614" s="41" customFormat="1" ht="15"/>
    <row r="615" s="41" customFormat="1" ht="15"/>
    <row r="616" s="41" customFormat="1" ht="15"/>
    <row r="617" s="41" customFormat="1" ht="15"/>
    <row r="618" s="41" customFormat="1" ht="15"/>
    <row r="619" s="41" customFormat="1" ht="15"/>
    <row r="620" s="41" customFormat="1" ht="15"/>
    <row r="621" s="41" customFormat="1" ht="15"/>
    <row r="622" s="41" customFormat="1" ht="15"/>
    <row r="623" s="41" customFormat="1" ht="15"/>
    <row r="624" s="41" customFormat="1" ht="15"/>
    <row r="625" s="41" customFormat="1" ht="15"/>
    <row r="626" s="41" customFormat="1" ht="15"/>
    <row r="627" s="41" customFormat="1" ht="15"/>
    <row r="628" s="41" customFormat="1" ht="15"/>
    <row r="629" s="41" customFormat="1" ht="15"/>
    <row r="630" s="41" customFormat="1" ht="15"/>
    <row r="631" s="41" customFormat="1" ht="15"/>
    <row r="632" s="41" customFormat="1" ht="15"/>
    <row r="633" s="41" customFormat="1" ht="15"/>
    <row r="634" s="41" customFormat="1" ht="15"/>
    <row r="635" s="41" customFormat="1" ht="15"/>
    <row r="636" s="41" customFormat="1" ht="15"/>
    <row r="637" s="41" customFormat="1" ht="15"/>
    <row r="638" s="41" customFormat="1" ht="15"/>
    <row r="639" s="41" customFormat="1" ht="15"/>
    <row r="640" s="41" customFormat="1" ht="15"/>
    <row r="641" s="41" customFormat="1" ht="15"/>
    <row r="642" s="41" customFormat="1" ht="15"/>
    <row r="643" s="41" customFormat="1" ht="15"/>
    <row r="644" s="41" customFormat="1" ht="15"/>
    <row r="645" s="41" customFormat="1" ht="15"/>
    <row r="646" s="41" customFormat="1" ht="15"/>
    <row r="647" s="41" customFormat="1" ht="15"/>
    <row r="648" s="41" customFormat="1" ht="15"/>
    <row r="649" s="41" customFormat="1" ht="15"/>
    <row r="650" s="41" customFormat="1" ht="15"/>
    <row r="651" s="41" customFormat="1" ht="15"/>
    <row r="652" s="41" customFormat="1" ht="15"/>
    <row r="653" s="41" customFormat="1" ht="15"/>
    <row r="654" s="41" customFormat="1" ht="15"/>
    <row r="655" s="41" customFormat="1" ht="15"/>
    <row r="656" s="41" customFormat="1" ht="15"/>
    <row r="657" s="41" customFormat="1" ht="15"/>
    <row r="658" s="41" customFormat="1" ht="15"/>
    <row r="659" s="41" customFormat="1" ht="15"/>
    <row r="660" s="41" customFormat="1" ht="15"/>
    <row r="661" s="41" customFormat="1" ht="15"/>
    <row r="662" s="41" customFormat="1" ht="15"/>
    <row r="663" s="41" customFormat="1" ht="15"/>
    <row r="664" s="41" customFormat="1" ht="15"/>
    <row r="665" s="41" customFormat="1" ht="15"/>
    <row r="666" s="41" customFormat="1" ht="15"/>
    <row r="667" s="41" customFormat="1" ht="15"/>
    <row r="668" s="41" customFormat="1" ht="15"/>
    <row r="669" s="41" customFormat="1" ht="15"/>
    <row r="670" s="41" customFormat="1" ht="15"/>
    <row r="671" s="41" customFormat="1" ht="15"/>
    <row r="672" s="41" customFormat="1" ht="15"/>
    <row r="673" s="41" customFormat="1" ht="15"/>
    <row r="674" s="41" customFormat="1" ht="15"/>
    <row r="675" s="41" customFormat="1" ht="15"/>
    <row r="676" s="41" customFormat="1" ht="15"/>
    <row r="677" s="41" customFormat="1" ht="15"/>
    <row r="678" s="41" customFormat="1" ht="15"/>
    <row r="679" s="41" customFormat="1" ht="15"/>
    <row r="680" s="41" customFormat="1" ht="15"/>
    <row r="681" s="41" customFormat="1" ht="15"/>
    <row r="682" s="41" customFormat="1" ht="15"/>
    <row r="683" s="41" customFormat="1" ht="15"/>
    <row r="684" s="41" customFormat="1" ht="15"/>
    <row r="685" s="41" customFormat="1" ht="15"/>
    <row r="686" s="41" customFormat="1" ht="15"/>
    <row r="687" s="41" customFormat="1" ht="15"/>
    <row r="688" s="41" customFormat="1" ht="15"/>
    <row r="689" s="41" customFormat="1" ht="15"/>
    <row r="690" s="41" customFormat="1" ht="15"/>
    <row r="691" s="41" customFormat="1" ht="15"/>
    <row r="692" s="41" customFormat="1" ht="15"/>
    <row r="693" s="41" customFormat="1" ht="15"/>
    <row r="694" s="41" customFormat="1" ht="15"/>
    <row r="695" s="41" customFormat="1" ht="15"/>
    <row r="696" s="41" customFormat="1" ht="15"/>
    <row r="697" s="41" customFormat="1" ht="15"/>
    <row r="698" s="41" customFormat="1" ht="15"/>
    <row r="699" s="41" customFormat="1" ht="15"/>
    <row r="700" s="41" customFormat="1" ht="15"/>
    <row r="701" s="41" customFormat="1" ht="15"/>
    <row r="702" s="41" customFormat="1" ht="15"/>
    <row r="703" s="41" customFormat="1" ht="15"/>
    <row r="704" s="41" customFormat="1" ht="15"/>
    <row r="705" s="41" customFormat="1" ht="15"/>
    <row r="706" s="41" customFormat="1" ht="15"/>
    <row r="707" s="41" customFormat="1" ht="15"/>
    <row r="708" s="41" customFormat="1" ht="15"/>
    <row r="709" s="41" customFormat="1" ht="15"/>
    <row r="710" s="41" customFormat="1" ht="15"/>
    <row r="711" s="41" customFormat="1" ht="15"/>
    <row r="712" s="41" customFormat="1" ht="15"/>
    <row r="713" s="41" customFormat="1" ht="15"/>
    <row r="714" s="41" customFormat="1" ht="15"/>
    <row r="715" s="41" customFormat="1" ht="15"/>
    <row r="716" s="41" customFormat="1" ht="15"/>
    <row r="717" s="41" customFormat="1" ht="15"/>
    <row r="718" s="41" customFormat="1" ht="15"/>
    <row r="719" s="41" customFormat="1" ht="15"/>
    <row r="720" s="41" customFormat="1" ht="15"/>
    <row r="721" s="41" customFormat="1" ht="15"/>
    <row r="722" s="41" customFormat="1" ht="15"/>
    <row r="723" s="41" customFormat="1" ht="15"/>
    <row r="724" s="41" customFormat="1" ht="15"/>
    <row r="725" s="41" customFormat="1" ht="15"/>
    <row r="726" s="41" customFormat="1" ht="15"/>
    <row r="727" s="41" customFormat="1" ht="15"/>
    <row r="728" s="41" customFormat="1" ht="15"/>
    <row r="729" s="41" customFormat="1" ht="15"/>
    <row r="730" s="41" customFormat="1" ht="15"/>
    <row r="731" s="41" customFormat="1" ht="15"/>
    <row r="732" s="41" customFormat="1" ht="15"/>
    <row r="733" s="41" customFormat="1" ht="15"/>
    <row r="734" s="41" customFormat="1" ht="15"/>
    <row r="735" s="41" customFormat="1" ht="15"/>
    <row r="736" s="41" customFormat="1" ht="15"/>
    <row r="737" s="41" customFormat="1" ht="15"/>
    <row r="738" s="41" customFormat="1" ht="15"/>
    <row r="739" s="41" customFormat="1" ht="15"/>
    <row r="740" s="41" customFormat="1" ht="15"/>
    <row r="741" s="41" customFormat="1" ht="15"/>
    <row r="742" s="41" customFormat="1" ht="15"/>
    <row r="743" s="41" customFormat="1" ht="15"/>
    <row r="744" s="41" customFormat="1" ht="15"/>
    <row r="745" s="41" customFormat="1" ht="15"/>
    <row r="746" s="41" customFormat="1" ht="15"/>
    <row r="747" s="41" customFormat="1" ht="15"/>
    <row r="748" s="41" customFormat="1" ht="15"/>
    <row r="749" s="41" customFormat="1" ht="15"/>
    <row r="750" s="41" customFormat="1" ht="15"/>
    <row r="751" s="41" customFormat="1" ht="15"/>
    <row r="752" s="41" customFormat="1" ht="15"/>
    <row r="753" s="41" customFormat="1" ht="15"/>
    <row r="754" s="41" customFormat="1" ht="15"/>
    <row r="755" s="41" customFormat="1" ht="15"/>
    <row r="756" s="41" customFormat="1" ht="15"/>
    <row r="757" s="41" customFormat="1" ht="15"/>
    <row r="758" s="41" customFormat="1" ht="15"/>
    <row r="759" s="41" customFormat="1" ht="15"/>
    <row r="760" s="41" customFormat="1" ht="15"/>
    <row r="761" s="41" customFormat="1" ht="15"/>
    <row r="762" s="41" customFormat="1" ht="15"/>
    <row r="763" s="41" customFormat="1" ht="15"/>
    <row r="764" s="41" customFormat="1" ht="15"/>
    <row r="765" s="41" customFormat="1" ht="15"/>
    <row r="766" s="41" customFormat="1" ht="15"/>
    <row r="767" s="41" customFormat="1" ht="15"/>
    <row r="768" s="41" customFormat="1" ht="15"/>
    <row r="769" s="41" customFormat="1" ht="15"/>
    <row r="770" s="41" customFormat="1" ht="15"/>
    <row r="771" s="41" customFormat="1" ht="15"/>
    <row r="772" s="41" customFormat="1" ht="15"/>
    <row r="773" s="41" customFormat="1" ht="15"/>
    <row r="774" s="41" customFormat="1" ht="15"/>
    <row r="775" s="41" customFormat="1" ht="15"/>
    <row r="776" s="41" customFormat="1" ht="15"/>
    <row r="777" s="41" customFormat="1" ht="15"/>
    <row r="778" s="41" customFormat="1" ht="15"/>
    <row r="779" s="41" customFormat="1" ht="15"/>
    <row r="780" s="41" customFormat="1" ht="15"/>
    <row r="781" s="41" customFormat="1" ht="15"/>
    <row r="782" s="41" customFormat="1" ht="15"/>
    <row r="783" s="41" customFormat="1" ht="15"/>
    <row r="784" s="41" customFormat="1" ht="15"/>
    <row r="785" s="41" customFormat="1" ht="15"/>
    <row r="786" s="41" customFormat="1" ht="15"/>
    <row r="787" s="41" customFormat="1" ht="15"/>
    <row r="788" s="41" customFormat="1" ht="15"/>
    <row r="789" s="41" customFormat="1" ht="15"/>
    <row r="790" s="41" customFormat="1" ht="15"/>
    <row r="791" s="41" customFormat="1" ht="15"/>
    <row r="792" s="41" customFormat="1" ht="15"/>
    <row r="793" s="41" customFormat="1" ht="15"/>
    <row r="794" s="41" customFormat="1" ht="15"/>
    <row r="795" s="41" customFormat="1" ht="15"/>
    <row r="796" s="41" customFormat="1" ht="15"/>
    <row r="797" s="41" customFormat="1" ht="15"/>
    <row r="798" s="41" customFormat="1" ht="15"/>
    <row r="799" s="41" customFormat="1" ht="15"/>
    <row r="800" s="41" customFormat="1" ht="15"/>
    <row r="801" s="41" customFormat="1" ht="15"/>
    <row r="802" s="41" customFormat="1" ht="15"/>
    <row r="803" s="41" customFormat="1" ht="15"/>
    <row r="804" s="41" customFormat="1" ht="15"/>
    <row r="805" s="41" customFormat="1" ht="15"/>
    <row r="806" s="41" customFormat="1" ht="15"/>
    <row r="807" s="41" customFormat="1" ht="15"/>
    <row r="808" s="41" customFormat="1" ht="15"/>
    <row r="809" s="41" customFormat="1" ht="15"/>
    <row r="810" s="41" customFormat="1" ht="15"/>
    <row r="811" s="41" customFormat="1" ht="15"/>
    <row r="812" s="41" customFormat="1" ht="15"/>
    <row r="813" s="41" customFormat="1" ht="15"/>
    <row r="814" s="41" customFormat="1" ht="15"/>
    <row r="815" s="41" customFormat="1" ht="15"/>
    <row r="816" s="41" customFormat="1" ht="15"/>
    <row r="817" s="41" customFormat="1" ht="15"/>
    <row r="818" s="41" customFormat="1" ht="15"/>
    <row r="819" s="41" customFormat="1" ht="15"/>
    <row r="820" s="41" customFormat="1" ht="15"/>
    <row r="821" s="41" customFormat="1" ht="15"/>
    <row r="822" s="41" customFormat="1" ht="15"/>
    <row r="823" s="41" customFormat="1" ht="15"/>
    <row r="824" s="41" customFormat="1" ht="15"/>
    <row r="825" s="41" customFormat="1" ht="15"/>
    <row r="826" s="41" customFormat="1" ht="15"/>
    <row r="827" s="41" customFormat="1" ht="15"/>
    <row r="828" s="41" customFormat="1" ht="15"/>
    <row r="829" s="41" customFormat="1" ht="15"/>
    <row r="830" s="41" customFormat="1" ht="15"/>
    <row r="831" s="41" customFormat="1" ht="15"/>
    <row r="832" s="41" customFormat="1" ht="15"/>
    <row r="833" s="41" customFormat="1" ht="15"/>
    <row r="834" s="41" customFormat="1" ht="15"/>
    <row r="835" s="41" customFormat="1" ht="15"/>
    <row r="836" s="41" customFormat="1" ht="15"/>
    <row r="837" s="41" customFormat="1" ht="15"/>
    <row r="838" s="41" customFormat="1" ht="15"/>
    <row r="839" s="41" customFormat="1" ht="15"/>
    <row r="840" s="41" customFormat="1" ht="15"/>
    <row r="841" s="41" customFormat="1" ht="15"/>
    <row r="842" s="41" customFormat="1" ht="15"/>
    <row r="843" s="41" customFormat="1" ht="15"/>
    <row r="844" s="41" customFormat="1" ht="15"/>
    <row r="845" s="41" customFormat="1" ht="15"/>
    <row r="846" s="41" customFormat="1" ht="15"/>
    <row r="847" s="41" customFormat="1" ht="15"/>
    <row r="848" s="41" customFormat="1" ht="15"/>
    <row r="849" s="41" customFormat="1" ht="15"/>
    <row r="850" s="41" customFormat="1" ht="15"/>
    <row r="851" s="41" customFormat="1" ht="15"/>
    <row r="852" s="41" customFormat="1" ht="15"/>
    <row r="853" s="41" customFormat="1" ht="15"/>
    <row r="854" s="41" customFormat="1" ht="15"/>
    <row r="855" s="41" customFormat="1" ht="15"/>
    <row r="856" s="41" customFormat="1" ht="15"/>
    <row r="857" s="41" customFormat="1" ht="15"/>
    <row r="858" s="41" customFormat="1" ht="15"/>
    <row r="859" s="41" customFormat="1" ht="15"/>
    <row r="860" s="41" customFormat="1" ht="15"/>
    <row r="861" s="41" customFormat="1" ht="15"/>
  </sheetData>
  <sheetProtection password="CBCF" sheet="1" objects="1" scenarios="1"/>
  <dataValidations count="1">
    <dataValidation type="list" allowBlank="1" showInputMessage="1" showErrorMessage="1" sqref="E6">
      <formula1>$Z$6:$Z$10</formula1>
    </dataValidation>
  </dataValidations>
  <printOptions/>
  <pageMargins left="0.7" right="0.7" top="0.75" bottom="0.75" header="0.3" footer="0.3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0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8515625" style="39" customWidth="1"/>
    <col min="2" max="2" width="13.00390625" style="39" customWidth="1"/>
    <col min="3" max="3" width="11.8515625" style="39" customWidth="1"/>
    <col min="4" max="4" width="31.421875" style="39" customWidth="1"/>
    <col min="5" max="5" width="16.140625" style="39" customWidth="1"/>
    <col min="6" max="6" width="14.140625" style="47" customWidth="1"/>
    <col min="7" max="7" width="9.140625" style="47" hidden="1" customWidth="1"/>
    <col min="8" max="8" width="14.421875" style="47" hidden="1" customWidth="1"/>
    <col min="9" max="9" width="13.140625" style="47" hidden="1" customWidth="1"/>
    <col min="10" max="11" width="9.140625" style="47" hidden="1" customWidth="1"/>
    <col min="12" max="12" width="9.140625" style="47" customWidth="1"/>
    <col min="13" max="16384" width="9.140625" style="39" customWidth="1"/>
  </cols>
  <sheetData>
    <row r="1" spans="1:5" ht="15.75">
      <c r="A1" s="74"/>
      <c r="B1" s="117" t="s">
        <v>57</v>
      </c>
      <c r="C1" s="117"/>
      <c r="D1" s="117"/>
      <c r="E1" s="117"/>
    </row>
    <row r="2" spans="1:7" ht="18.75">
      <c r="A2" s="47"/>
      <c r="B2" s="115" t="s">
        <v>33</v>
      </c>
      <c r="C2" s="115"/>
      <c r="D2" s="115"/>
      <c r="E2" s="115"/>
      <c r="F2" s="68"/>
      <c r="G2" s="47" t="s">
        <v>35</v>
      </c>
    </row>
    <row r="3" spans="1:7" ht="17.25" customHeight="1" thickBot="1">
      <c r="A3" s="47"/>
      <c r="B3" s="116"/>
      <c r="C3" s="116"/>
      <c r="D3" s="116"/>
      <c r="E3" s="116"/>
      <c r="G3" s="47" t="s">
        <v>36</v>
      </c>
    </row>
    <row r="4" spans="1:7" ht="15.75" thickBot="1">
      <c r="A4" s="47"/>
      <c r="B4" s="118" t="s">
        <v>77</v>
      </c>
      <c r="C4" s="119"/>
      <c r="D4" s="119"/>
      <c r="E4" s="120"/>
      <c r="G4" s="47" t="s">
        <v>32</v>
      </c>
    </row>
    <row r="5" spans="1:5" ht="15">
      <c r="A5" s="47"/>
      <c r="B5" s="47"/>
      <c r="C5" s="47"/>
      <c r="D5" s="47"/>
      <c r="E5" s="47"/>
    </row>
    <row r="6" spans="1:8" ht="15">
      <c r="A6" s="67" t="s">
        <v>40</v>
      </c>
      <c r="B6" s="67" t="s">
        <v>43</v>
      </c>
      <c r="C6" s="67" t="s">
        <v>38</v>
      </c>
      <c r="D6" s="67" t="s">
        <v>4</v>
      </c>
      <c r="E6" s="67" t="s">
        <v>24</v>
      </c>
      <c r="F6" s="48"/>
      <c r="H6" s="67" t="s">
        <v>41</v>
      </c>
    </row>
    <row r="7" spans="1:10" ht="15">
      <c r="A7" s="73">
        <v>1</v>
      </c>
      <c r="B7" s="66" t="s">
        <v>39</v>
      </c>
      <c r="C7" s="51" t="s">
        <v>35</v>
      </c>
      <c r="D7" s="51" t="s">
        <v>91</v>
      </c>
      <c r="E7" s="51" t="s">
        <v>39</v>
      </c>
      <c r="F7" s="62"/>
      <c r="G7" s="48" t="s">
        <v>44</v>
      </c>
      <c r="H7" s="83" t="str">
        <f>Muka!E6</f>
        <v>Pemeriksa</v>
      </c>
      <c r="I7" s="47" t="str">
        <f>VLOOKUP(H8,$B$7:$E$309,2,FALSE)</f>
        <v>Pemeriksa</v>
      </c>
      <c r="J7" s="47">
        <f>IF(I8=1,0,IF(H7=I7,3,0))</f>
        <v>3</v>
      </c>
    </row>
    <row r="8" spans="1:10" ht="15">
      <c r="A8" s="73">
        <v>2</v>
      </c>
      <c r="B8" s="66" t="s">
        <v>73</v>
      </c>
      <c r="C8" s="51" t="s">
        <v>36</v>
      </c>
      <c r="D8" s="51" t="s">
        <v>182</v>
      </c>
      <c r="E8" s="51" t="s">
        <v>73</v>
      </c>
      <c r="F8" s="62"/>
      <c r="G8" s="48" t="s">
        <v>43</v>
      </c>
      <c r="H8" s="69" t="str">
        <f>TRIM(UPPER(Muka!E8))</f>
        <v>DOSEN1</v>
      </c>
      <c r="I8" s="47">
        <f>IF(ISNA(VLOOKUP(H8,B7:B309,1,FALSE))=TRUE,1,2)</f>
        <v>2</v>
      </c>
      <c r="J8" s="47">
        <f>IF(H8="",0,I8)</f>
        <v>2</v>
      </c>
    </row>
    <row r="9" spans="1:10" ht="15">
      <c r="A9" s="73">
        <v>3</v>
      </c>
      <c r="B9" s="66" t="s">
        <v>88</v>
      </c>
      <c r="C9" s="51" t="s">
        <v>36</v>
      </c>
      <c r="D9" s="51" t="s">
        <v>183</v>
      </c>
      <c r="E9" s="66" t="s">
        <v>88</v>
      </c>
      <c r="F9" s="62"/>
      <c r="G9" s="47" t="s">
        <v>4</v>
      </c>
      <c r="H9" s="70" t="str">
        <f>Muka!E9</f>
        <v>saya</v>
      </c>
      <c r="I9" s="47" t="str">
        <f>VLOOKUP(H8,$B$7:$E$309,3,FALSE)</f>
        <v>Sarimin</v>
      </c>
      <c r="J9" s="47">
        <f>IF(I8=1,0,IF(OR(H9=0,H9=""),0,4))</f>
        <v>4</v>
      </c>
    </row>
    <row r="10" spans="1:10" ht="15">
      <c r="A10" s="73">
        <v>4</v>
      </c>
      <c r="B10" s="66" t="s">
        <v>184</v>
      </c>
      <c r="C10" s="51" t="s">
        <v>32</v>
      </c>
      <c r="D10" s="51"/>
      <c r="E10" s="51" t="s">
        <v>189</v>
      </c>
      <c r="F10" s="62"/>
      <c r="G10" s="47" t="s">
        <v>24</v>
      </c>
      <c r="H10" s="70" t="str">
        <f>Muka!E10</f>
        <v>dosen1</v>
      </c>
      <c r="I10" s="47" t="str">
        <f>VLOOKUP(H8,$B$7:$E$309,4,FALSE)</f>
        <v>dosen1</v>
      </c>
      <c r="J10" s="47">
        <f>IF(I8=1,0,IF(H10=I10,9,0))</f>
        <v>9</v>
      </c>
    </row>
    <row r="11" spans="1:6" ht="15">
      <c r="A11" s="73">
        <v>7</v>
      </c>
      <c r="B11" s="66" t="s">
        <v>185</v>
      </c>
      <c r="C11" s="51" t="s">
        <v>32</v>
      </c>
      <c r="D11" s="51"/>
      <c r="E11" s="51" t="s">
        <v>190</v>
      </c>
      <c r="F11" s="62"/>
    </row>
    <row r="12" spans="1:10" ht="15">
      <c r="A12" s="73">
        <v>6</v>
      </c>
      <c r="B12" s="66" t="s">
        <v>186</v>
      </c>
      <c r="C12" s="51" t="s">
        <v>32</v>
      </c>
      <c r="D12" s="51"/>
      <c r="E12" s="51" t="s">
        <v>191</v>
      </c>
      <c r="F12" s="62"/>
      <c r="I12" s="47">
        <f>IF(J12=18,1,0)</f>
        <v>1</v>
      </c>
      <c r="J12" s="71">
        <f>SUM(J7:J10)</f>
        <v>18</v>
      </c>
    </row>
    <row r="13" spans="1:6" ht="15">
      <c r="A13" s="73">
        <v>7</v>
      </c>
      <c r="B13" s="66" t="s">
        <v>187</v>
      </c>
      <c r="C13" s="51" t="s">
        <v>32</v>
      </c>
      <c r="D13" s="51"/>
      <c r="E13" s="51" t="s">
        <v>192</v>
      </c>
      <c r="F13" s="62"/>
    </row>
    <row r="14" spans="1:8" ht="15">
      <c r="A14" s="73">
        <v>8</v>
      </c>
      <c r="B14" s="66" t="s">
        <v>188</v>
      </c>
      <c r="C14" s="51" t="s">
        <v>32</v>
      </c>
      <c r="D14" s="51"/>
      <c r="E14" s="51" t="s">
        <v>193</v>
      </c>
      <c r="F14" s="62"/>
      <c r="G14" s="47">
        <v>0</v>
      </c>
      <c r="H14" s="47" t="s">
        <v>45</v>
      </c>
    </row>
    <row r="15" spans="1:8" ht="15">
      <c r="A15" s="73">
        <v>9</v>
      </c>
      <c r="B15" s="66" t="s">
        <v>194</v>
      </c>
      <c r="C15" s="51" t="s">
        <v>32</v>
      </c>
      <c r="D15" s="51"/>
      <c r="E15" s="51" t="s">
        <v>194</v>
      </c>
      <c r="F15" s="62"/>
      <c r="G15" s="47">
        <v>1</v>
      </c>
      <c r="H15" s="47" t="s">
        <v>46</v>
      </c>
    </row>
    <row r="16" spans="1:8" ht="15">
      <c r="A16" s="73">
        <v>10</v>
      </c>
      <c r="B16" s="66" t="s">
        <v>211</v>
      </c>
      <c r="C16" s="51" t="s">
        <v>32</v>
      </c>
      <c r="D16" s="51"/>
      <c r="E16" s="51" t="s">
        <v>211</v>
      </c>
      <c r="F16" s="62"/>
      <c r="G16" s="47">
        <v>2</v>
      </c>
      <c r="H16" s="47" t="s">
        <v>47</v>
      </c>
    </row>
    <row r="17" spans="1:8" ht="15">
      <c r="A17" s="73">
        <v>11</v>
      </c>
      <c r="B17" s="66"/>
      <c r="C17" s="51" t="s">
        <v>32</v>
      </c>
      <c r="D17" s="51"/>
      <c r="E17" s="51"/>
      <c r="F17" s="62"/>
      <c r="G17" s="47">
        <v>5</v>
      </c>
      <c r="H17" s="47" t="s">
        <v>48</v>
      </c>
    </row>
    <row r="18" spans="1:8" ht="15">
      <c r="A18" s="73">
        <v>12</v>
      </c>
      <c r="B18" s="66"/>
      <c r="C18" s="51" t="s">
        <v>32</v>
      </c>
      <c r="D18" s="51"/>
      <c r="E18" s="51"/>
      <c r="F18" s="62"/>
      <c r="G18" s="47">
        <v>6</v>
      </c>
      <c r="H18" s="47" t="s">
        <v>49</v>
      </c>
    </row>
    <row r="19" spans="1:8" ht="15">
      <c r="A19" s="73">
        <v>13</v>
      </c>
      <c r="B19" s="66"/>
      <c r="C19" s="51" t="s">
        <v>32</v>
      </c>
      <c r="D19" s="51"/>
      <c r="E19" s="51"/>
      <c r="F19" s="62"/>
      <c r="G19" s="47">
        <v>9</v>
      </c>
      <c r="H19" s="47" t="s">
        <v>50</v>
      </c>
    </row>
    <row r="20" spans="1:8" ht="15">
      <c r="A20" s="73">
        <v>14</v>
      </c>
      <c r="B20" s="66"/>
      <c r="C20" s="51" t="s">
        <v>32</v>
      </c>
      <c r="D20" s="51"/>
      <c r="E20" s="51"/>
      <c r="F20" s="62"/>
      <c r="G20" s="47">
        <v>11</v>
      </c>
      <c r="H20" s="47" t="s">
        <v>51</v>
      </c>
    </row>
    <row r="21" spans="1:8" ht="15">
      <c r="A21" s="73">
        <v>15</v>
      </c>
      <c r="B21" s="66"/>
      <c r="C21" s="51" t="s">
        <v>32</v>
      </c>
      <c r="D21" s="51"/>
      <c r="E21" s="51"/>
      <c r="F21" s="62"/>
      <c r="G21" s="47">
        <v>14</v>
      </c>
      <c r="H21" s="47" t="s">
        <v>52</v>
      </c>
    </row>
    <row r="22" spans="1:8" ht="15">
      <c r="A22" s="73">
        <v>16</v>
      </c>
      <c r="B22" s="66"/>
      <c r="C22" s="51" t="s">
        <v>32</v>
      </c>
      <c r="D22" s="51"/>
      <c r="E22" s="51"/>
      <c r="F22" s="62"/>
      <c r="G22" s="47">
        <v>15</v>
      </c>
      <c r="H22" s="47" t="s">
        <v>53</v>
      </c>
    </row>
    <row r="23" spans="1:8" ht="15">
      <c r="A23" s="73">
        <v>17</v>
      </c>
      <c r="B23" s="66"/>
      <c r="C23" s="51" t="s">
        <v>32</v>
      </c>
      <c r="D23" s="51"/>
      <c r="E23" s="51"/>
      <c r="F23" s="62"/>
      <c r="G23" s="47">
        <v>18</v>
      </c>
      <c r="H23" s="47" t="s">
        <v>54</v>
      </c>
    </row>
    <row r="24" spans="1:6" ht="15">
      <c r="A24" s="73">
        <v>18</v>
      </c>
      <c r="B24" s="66"/>
      <c r="C24" s="51" t="s">
        <v>32</v>
      </c>
      <c r="D24" s="51"/>
      <c r="E24" s="51"/>
      <c r="F24" s="62"/>
    </row>
    <row r="25" spans="1:8" ht="15">
      <c r="A25" s="73">
        <v>19</v>
      </c>
      <c r="B25" s="66"/>
      <c r="C25" s="51" t="s">
        <v>32</v>
      </c>
      <c r="D25" s="51"/>
      <c r="E25" s="51"/>
      <c r="F25" s="62"/>
      <c r="H25" s="72" t="str">
        <f>VLOOKUP(J12,G14:H23,2,FALSE)</f>
        <v>OK</v>
      </c>
    </row>
    <row r="26" spans="1:6" ht="15">
      <c r="A26" s="73">
        <v>20</v>
      </c>
      <c r="B26" s="66"/>
      <c r="C26" s="51" t="s">
        <v>32</v>
      </c>
      <c r="D26" s="51"/>
      <c r="E26" s="51"/>
      <c r="F26" s="62"/>
    </row>
    <row r="27" spans="1:6" ht="15">
      <c r="A27" s="73">
        <v>21</v>
      </c>
      <c r="B27" s="66"/>
      <c r="C27" s="51" t="s">
        <v>32</v>
      </c>
      <c r="D27" s="51"/>
      <c r="E27" s="51"/>
      <c r="F27" s="62"/>
    </row>
    <row r="28" spans="1:6" ht="15">
      <c r="A28" s="73">
        <v>22</v>
      </c>
      <c r="B28" s="66"/>
      <c r="C28" s="51" t="s">
        <v>32</v>
      </c>
      <c r="D28" s="51"/>
      <c r="E28" s="51"/>
      <c r="F28" s="62"/>
    </row>
    <row r="29" spans="1:6" ht="15">
      <c r="A29" s="73">
        <v>23</v>
      </c>
      <c r="B29" s="66"/>
      <c r="C29" s="51" t="s">
        <v>32</v>
      </c>
      <c r="D29" s="51"/>
      <c r="E29" s="51"/>
      <c r="F29" s="62"/>
    </row>
    <row r="30" spans="1:6" ht="15">
      <c r="A30" s="73">
        <v>24</v>
      </c>
      <c r="B30" s="66"/>
      <c r="C30" s="51" t="s">
        <v>32</v>
      </c>
      <c r="D30" s="51"/>
      <c r="E30" s="51"/>
      <c r="F30" s="62"/>
    </row>
    <row r="31" spans="1:6" ht="15">
      <c r="A31" s="73">
        <v>25</v>
      </c>
      <c r="B31" s="66"/>
      <c r="C31" s="51" t="s">
        <v>32</v>
      </c>
      <c r="D31" s="51"/>
      <c r="E31" s="51"/>
      <c r="F31" s="62"/>
    </row>
    <row r="32" spans="1:6" ht="15">
      <c r="A32" s="73">
        <v>26</v>
      </c>
      <c r="B32" s="66"/>
      <c r="C32" s="51" t="s">
        <v>32</v>
      </c>
      <c r="D32" s="51"/>
      <c r="E32" s="51"/>
      <c r="F32" s="62"/>
    </row>
    <row r="33" spans="1:6" ht="15">
      <c r="A33" s="73">
        <v>27</v>
      </c>
      <c r="B33" s="66"/>
      <c r="C33" s="51" t="s">
        <v>32</v>
      </c>
      <c r="D33" s="51"/>
      <c r="E33" s="51"/>
      <c r="F33" s="62"/>
    </row>
    <row r="34" spans="1:6" ht="15">
      <c r="A34" s="73">
        <v>28</v>
      </c>
      <c r="B34" s="66"/>
      <c r="C34" s="51" t="s">
        <v>32</v>
      </c>
      <c r="D34" s="51"/>
      <c r="E34" s="51"/>
      <c r="F34" s="62"/>
    </row>
    <row r="35" spans="1:6" ht="15">
      <c r="A35" s="73">
        <v>29</v>
      </c>
      <c r="B35" s="66"/>
      <c r="C35" s="51" t="s">
        <v>32</v>
      </c>
      <c r="D35" s="51"/>
      <c r="E35" s="51"/>
      <c r="F35" s="62"/>
    </row>
    <row r="36" spans="1:6" ht="15">
      <c r="A36" s="73">
        <v>30</v>
      </c>
      <c r="B36" s="66"/>
      <c r="C36" s="51" t="s">
        <v>32</v>
      </c>
      <c r="D36" s="51"/>
      <c r="E36" s="51"/>
      <c r="F36" s="62"/>
    </row>
    <row r="37" spans="1:6" ht="15">
      <c r="A37" s="73">
        <v>31</v>
      </c>
      <c r="B37" s="66" t="s">
        <v>39</v>
      </c>
      <c r="C37" s="51" t="s">
        <v>32</v>
      </c>
      <c r="D37" s="51"/>
      <c r="E37" s="51" t="s">
        <v>39</v>
      </c>
      <c r="F37" s="62"/>
    </row>
    <row r="38" spans="1:6" ht="15">
      <c r="A38" s="73">
        <v>32</v>
      </c>
      <c r="B38" s="66"/>
      <c r="C38" s="51" t="s">
        <v>32</v>
      </c>
      <c r="D38" s="51"/>
      <c r="E38" s="51"/>
      <c r="F38" s="62"/>
    </row>
    <row r="39" spans="1:6" ht="15">
      <c r="A39" s="73">
        <v>33</v>
      </c>
      <c r="B39" s="66"/>
      <c r="C39" s="51" t="s">
        <v>32</v>
      </c>
      <c r="D39" s="51"/>
      <c r="E39" s="51"/>
      <c r="F39" s="62"/>
    </row>
    <row r="40" spans="1:6" ht="15">
      <c r="A40" s="73">
        <v>34</v>
      </c>
      <c r="B40" s="66"/>
      <c r="C40" s="51" t="s">
        <v>32</v>
      </c>
      <c r="D40" s="51"/>
      <c r="E40" s="51"/>
      <c r="F40" s="62"/>
    </row>
    <row r="41" spans="1:6" ht="15">
      <c r="A41" s="73">
        <v>35</v>
      </c>
      <c r="B41" s="66"/>
      <c r="C41" s="51" t="s">
        <v>32</v>
      </c>
      <c r="D41" s="51"/>
      <c r="E41" s="51"/>
      <c r="F41" s="62"/>
    </row>
    <row r="42" spans="1:6" ht="15">
      <c r="A42" s="73">
        <v>36</v>
      </c>
      <c r="B42" s="66"/>
      <c r="C42" s="51" t="s">
        <v>32</v>
      </c>
      <c r="D42" s="51"/>
      <c r="E42" s="51"/>
      <c r="F42" s="62"/>
    </row>
    <row r="43" spans="1:6" ht="15">
      <c r="A43" s="73">
        <v>37</v>
      </c>
      <c r="B43" s="66"/>
      <c r="C43" s="51" t="s">
        <v>32</v>
      </c>
      <c r="D43" s="51"/>
      <c r="E43" s="51"/>
      <c r="F43" s="62"/>
    </row>
    <row r="44" spans="1:6" ht="15">
      <c r="A44" s="73">
        <v>38</v>
      </c>
      <c r="B44" s="66"/>
      <c r="C44" s="51" t="s">
        <v>32</v>
      </c>
      <c r="D44" s="51"/>
      <c r="E44" s="51"/>
      <c r="F44" s="62"/>
    </row>
    <row r="45" spans="1:6" ht="15">
      <c r="A45" s="73">
        <v>39</v>
      </c>
      <c r="B45" s="66"/>
      <c r="C45" s="51" t="s">
        <v>32</v>
      </c>
      <c r="D45" s="51"/>
      <c r="E45" s="51"/>
      <c r="F45" s="62"/>
    </row>
    <row r="46" spans="1:6" ht="15">
      <c r="A46" s="73">
        <v>40</v>
      </c>
      <c r="B46" s="66"/>
      <c r="C46" s="51" t="s">
        <v>32</v>
      </c>
      <c r="D46" s="51"/>
      <c r="E46" s="51"/>
      <c r="F46" s="62"/>
    </row>
    <row r="47" spans="1:6" ht="15">
      <c r="A47" s="73">
        <v>41</v>
      </c>
      <c r="B47" s="66"/>
      <c r="C47" s="51" t="s">
        <v>32</v>
      </c>
      <c r="D47" s="51"/>
      <c r="E47" s="51"/>
      <c r="F47" s="62"/>
    </row>
    <row r="48" spans="1:6" ht="15">
      <c r="A48" s="73">
        <v>42</v>
      </c>
      <c r="B48" s="66"/>
      <c r="C48" s="51" t="s">
        <v>32</v>
      </c>
      <c r="D48" s="51"/>
      <c r="E48" s="51"/>
      <c r="F48" s="62"/>
    </row>
    <row r="49" spans="1:6" ht="15">
      <c r="A49" s="73">
        <v>43</v>
      </c>
      <c r="B49" s="66"/>
      <c r="C49" s="51" t="s">
        <v>32</v>
      </c>
      <c r="D49" s="51"/>
      <c r="E49" s="51"/>
      <c r="F49" s="62"/>
    </row>
    <row r="50" spans="1:6" ht="15">
      <c r="A50" s="73">
        <v>44</v>
      </c>
      <c r="B50" s="66"/>
      <c r="C50" s="51" t="s">
        <v>32</v>
      </c>
      <c r="D50" s="51"/>
      <c r="E50" s="51"/>
      <c r="F50" s="62"/>
    </row>
    <row r="51" spans="1:6" ht="15">
      <c r="A51" s="73">
        <v>45</v>
      </c>
      <c r="B51" s="66"/>
      <c r="C51" s="51" t="s">
        <v>32</v>
      </c>
      <c r="D51" s="51"/>
      <c r="E51" s="51"/>
      <c r="F51" s="62"/>
    </row>
    <row r="52" spans="1:6" ht="15">
      <c r="A52" s="73">
        <v>46</v>
      </c>
      <c r="B52" s="66"/>
      <c r="C52" s="51" t="s">
        <v>32</v>
      </c>
      <c r="D52" s="51"/>
      <c r="E52" s="51"/>
      <c r="F52" s="62"/>
    </row>
    <row r="53" spans="1:6" ht="15">
      <c r="A53" s="73">
        <v>47</v>
      </c>
      <c r="B53" s="66"/>
      <c r="C53" s="51" t="s">
        <v>32</v>
      </c>
      <c r="D53" s="51"/>
      <c r="E53" s="51"/>
      <c r="F53" s="62"/>
    </row>
    <row r="54" spans="1:6" ht="15">
      <c r="A54" s="73">
        <v>48</v>
      </c>
      <c r="B54" s="66"/>
      <c r="C54" s="51" t="s">
        <v>32</v>
      </c>
      <c r="D54" s="51"/>
      <c r="E54" s="51"/>
      <c r="F54" s="62"/>
    </row>
    <row r="55" spans="1:6" ht="15">
      <c r="A55" s="73">
        <v>49</v>
      </c>
      <c r="B55" s="66"/>
      <c r="C55" s="51" t="s">
        <v>32</v>
      </c>
      <c r="D55" s="51"/>
      <c r="E55" s="51"/>
      <c r="F55" s="62"/>
    </row>
    <row r="56" spans="1:6" ht="15">
      <c r="A56" s="73">
        <v>50</v>
      </c>
      <c r="B56" s="66"/>
      <c r="C56" s="51" t="s">
        <v>32</v>
      </c>
      <c r="D56" s="51"/>
      <c r="E56" s="51"/>
      <c r="F56" s="62"/>
    </row>
    <row r="57" spans="1:6" ht="15">
      <c r="A57" s="73">
        <v>51</v>
      </c>
      <c r="B57" s="66"/>
      <c r="C57" s="51" t="s">
        <v>32</v>
      </c>
      <c r="D57" s="51"/>
      <c r="E57" s="51"/>
      <c r="F57" s="62"/>
    </row>
    <row r="58" spans="1:6" ht="15">
      <c r="A58" s="73">
        <v>52</v>
      </c>
      <c r="B58" s="66"/>
      <c r="C58" s="51" t="s">
        <v>32</v>
      </c>
      <c r="D58" s="51"/>
      <c r="E58" s="51"/>
      <c r="F58" s="62"/>
    </row>
    <row r="59" spans="1:6" ht="15">
      <c r="A59" s="73">
        <v>53</v>
      </c>
      <c r="B59" s="66"/>
      <c r="C59" s="51" t="s">
        <v>32</v>
      </c>
      <c r="D59" s="51"/>
      <c r="E59" s="51"/>
      <c r="F59" s="62"/>
    </row>
    <row r="60" spans="1:6" ht="15">
      <c r="A60" s="73">
        <v>54</v>
      </c>
      <c r="B60" s="66"/>
      <c r="C60" s="51" t="s">
        <v>32</v>
      </c>
      <c r="D60" s="51"/>
      <c r="E60" s="51"/>
      <c r="F60" s="62"/>
    </row>
    <row r="61" spans="1:6" ht="15">
      <c r="A61" s="73">
        <v>55</v>
      </c>
      <c r="B61" s="66"/>
      <c r="C61" s="51" t="s">
        <v>32</v>
      </c>
      <c r="D61" s="51"/>
      <c r="E61" s="51"/>
      <c r="F61" s="62"/>
    </row>
    <row r="62" spans="1:6" ht="15">
      <c r="A62" s="73">
        <v>56</v>
      </c>
      <c r="B62" s="66"/>
      <c r="C62" s="51" t="s">
        <v>32</v>
      </c>
      <c r="D62" s="51"/>
      <c r="E62" s="51"/>
      <c r="F62" s="62"/>
    </row>
    <row r="63" spans="1:6" ht="15">
      <c r="A63" s="73">
        <v>57</v>
      </c>
      <c r="B63" s="66"/>
      <c r="C63" s="51" t="s">
        <v>32</v>
      </c>
      <c r="D63" s="51"/>
      <c r="E63" s="51"/>
      <c r="F63" s="62"/>
    </row>
    <row r="64" spans="1:6" ht="15">
      <c r="A64" s="73">
        <v>58</v>
      </c>
      <c r="B64" s="66"/>
      <c r="C64" s="51" t="s">
        <v>32</v>
      </c>
      <c r="D64" s="51"/>
      <c r="E64" s="51"/>
      <c r="F64" s="62"/>
    </row>
    <row r="65" spans="1:6" ht="15">
      <c r="A65" s="73">
        <v>59</v>
      </c>
      <c r="B65" s="66"/>
      <c r="C65" s="51" t="s">
        <v>32</v>
      </c>
      <c r="D65" s="51"/>
      <c r="E65" s="51"/>
      <c r="F65" s="62"/>
    </row>
    <row r="66" spans="1:6" ht="15">
      <c r="A66" s="73">
        <v>60</v>
      </c>
      <c r="B66" s="66"/>
      <c r="C66" s="51" t="s">
        <v>32</v>
      </c>
      <c r="D66" s="51"/>
      <c r="E66" s="51"/>
      <c r="F66" s="62"/>
    </row>
    <row r="67" spans="1:6" ht="15">
      <c r="A67" s="73">
        <v>61</v>
      </c>
      <c r="B67" s="66"/>
      <c r="C67" s="51" t="s">
        <v>32</v>
      </c>
      <c r="D67" s="51"/>
      <c r="E67" s="51"/>
      <c r="F67" s="62"/>
    </row>
    <row r="68" spans="1:6" ht="15">
      <c r="A68" s="73">
        <v>62</v>
      </c>
      <c r="B68" s="66"/>
      <c r="C68" s="51" t="s">
        <v>32</v>
      </c>
      <c r="D68" s="51"/>
      <c r="E68" s="51"/>
      <c r="F68" s="62"/>
    </row>
    <row r="69" spans="1:6" ht="15">
      <c r="A69" s="73">
        <v>63</v>
      </c>
      <c r="B69" s="66"/>
      <c r="C69" s="51" t="s">
        <v>32</v>
      </c>
      <c r="D69" s="51"/>
      <c r="E69" s="51"/>
      <c r="F69" s="62"/>
    </row>
    <row r="70" spans="1:6" ht="15">
      <c r="A70" s="73">
        <v>64</v>
      </c>
      <c r="B70" s="66"/>
      <c r="C70" s="51" t="s">
        <v>32</v>
      </c>
      <c r="D70" s="51"/>
      <c r="E70" s="51"/>
      <c r="F70" s="62"/>
    </row>
    <row r="71" spans="1:6" ht="15">
      <c r="A71" s="73">
        <v>65</v>
      </c>
      <c r="B71" s="66"/>
      <c r="C71" s="51" t="s">
        <v>32</v>
      </c>
      <c r="D71" s="51"/>
      <c r="E71" s="51"/>
      <c r="F71" s="62"/>
    </row>
    <row r="72" spans="1:6" ht="15">
      <c r="A72" s="73">
        <v>66</v>
      </c>
      <c r="B72" s="66"/>
      <c r="C72" s="51" t="s">
        <v>32</v>
      </c>
      <c r="D72" s="51"/>
      <c r="E72" s="51"/>
      <c r="F72" s="62"/>
    </row>
    <row r="73" spans="1:6" ht="15">
      <c r="A73" s="73">
        <v>67</v>
      </c>
      <c r="B73" s="66"/>
      <c r="C73" s="51" t="s">
        <v>32</v>
      </c>
      <c r="D73" s="51"/>
      <c r="E73" s="51"/>
      <c r="F73" s="62"/>
    </row>
    <row r="74" spans="1:6" ht="15">
      <c r="A74" s="73">
        <v>68</v>
      </c>
      <c r="B74" s="66"/>
      <c r="C74" s="51" t="s">
        <v>32</v>
      </c>
      <c r="D74" s="51"/>
      <c r="E74" s="51"/>
      <c r="F74" s="62"/>
    </row>
    <row r="75" spans="1:6" ht="15">
      <c r="A75" s="73">
        <v>69</v>
      </c>
      <c r="B75" s="66"/>
      <c r="C75" s="51" t="s">
        <v>32</v>
      </c>
      <c r="D75" s="51"/>
      <c r="E75" s="51"/>
      <c r="F75" s="62"/>
    </row>
    <row r="76" spans="1:6" ht="15">
      <c r="A76" s="73">
        <v>70</v>
      </c>
      <c r="B76" s="66"/>
      <c r="C76" s="51" t="s">
        <v>32</v>
      </c>
      <c r="D76" s="51"/>
      <c r="E76" s="51"/>
      <c r="F76" s="62"/>
    </row>
    <row r="77" spans="1:6" ht="15">
      <c r="A77" s="73">
        <v>71</v>
      </c>
      <c r="B77" s="66"/>
      <c r="C77" s="51" t="s">
        <v>32</v>
      </c>
      <c r="D77" s="51"/>
      <c r="E77" s="51"/>
      <c r="F77" s="62"/>
    </row>
    <row r="78" spans="1:6" ht="15">
      <c r="A78" s="73">
        <v>72</v>
      </c>
      <c r="B78" s="66"/>
      <c r="C78" s="51" t="s">
        <v>32</v>
      </c>
      <c r="D78" s="51"/>
      <c r="E78" s="51"/>
      <c r="F78" s="62"/>
    </row>
    <row r="79" spans="1:6" ht="15">
      <c r="A79" s="73">
        <v>73</v>
      </c>
      <c r="B79" s="66"/>
      <c r="C79" s="51" t="s">
        <v>32</v>
      </c>
      <c r="D79" s="51"/>
      <c r="E79" s="51"/>
      <c r="F79" s="62"/>
    </row>
    <row r="80" spans="1:6" ht="15">
      <c r="A80" s="73">
        <v>74</v>
      </c>
      <c r="B80" s="66"/>
      <c r="C80" s="51" t="s">
        <v>32</v>
      </c>
      <c r="D80" s="51"/>
      <c r="E80" s="51"/>
      <c r="F80" s="62"/>
    </row>
    <row r="81" spans="1:6" ht="15">
      <c r="A81" s="73">
        <v>75</v>
      </c>
      <c r="B81" s="66"/>
      <c r="C81" s="51" t="s">
        <v>32</v>
      </c>
      <c r="D81" s="51"/>
      <c r="E81" s="51"/>
      <c r="F81" s="62"/>
    </row>
    <row r="82" spans="1:6" ht="15">
      <c r="A82" s="73">
        <v>76</v>
      </c>
      <c r="B82" s="66"/>
      <c r="C82" s="51" t="s">
        <v>32</v>
      </c>
      <c r="D82" s="51"/>
      <c r="E82" s="51"/>
      <c r="F82" s="62"/>
    </row>
    <row r="83" spans="1:6" ht="15">
      <c r="A83" s="73">
        <v>77</v>
      </c>
      <c r="B83" s="66"/>
      <c r="C83" s="51" t="s">
        <v>32</v>
      </c>
      <c r="D83" s="51"/>
      <c r="E83" s="51"/>
      <c r="F83" s="62"/>
    </row>
    <row r="84" spans="1:6" ht="15">
      <c r="A84" s="73">
        <v>78</v>
      </c>
      <c r="B84" s="66"/>
      <c r="C84" s="51" t="s">
        <v>32</v>
      </c>
      <c r="D84" s="51"/>
      <c r="E84" s="51"/>
      <c r="F84" s="62"/>
    </row>
    <row r="85" spans="1:6" ht="15">
      <c r="A85" s="73">
        <v>79</v>
      </c>
      <c r="B85" s="66"/>
      <c r="C85" s="51" t="s">
        <v>32</v>
      </c>
      <c r="D85" s="51"/>
      <c r="E85" s="51"/>
      <c r="F85" s="62"/>
    </row>
    <row r="86" spans="1:6" ht="15">
      <c r="A86" s="73">
        <v>80</v>
      </c>
      <c r="B86" s="66"/>
      <c r="C86" s="51" t="s">
        <v>32</v>
      </c>
      <c r="D86" s="51"/>
      <c r="E86" s="51"/>
      <c r="F86" s="62"/>
    </row>
    <row r="87" spans="1:6" ht="15">
      <c r="A87" s="73">
        <v>81</v>
      </c>
      <c r="B87" s="66"/>
      <c r="C87" s="51" t="s">
        <v>32</v>
      </c>
      <c r="D87" s="51"/>
      <c r="E87" s="51"/>
      <c r="F87" s="62"/>
    </row>
    <row r="88" spans="1:6" ht="15">
      <c r="A88" s="73">
        <v>82</v>
      </c>
      <c r="B88" s="66"/>
      <c r="C88" s="51" t="s">
        <v>32</v>
      </c>
      <c r="D88" s="51"/>
      <c r="E88" s="51"/>
      <c r="F88" s="62"/>
    </row>
    <row r="89" spans="1:6" ht="15">
      <c r="A89" s="73">
        <v>83</v>
      </c>
      <c r="B89" s="66"/>
      <c r="C89" s="51" t="s">
        <v>32</v>
      </c>
      <c r="D89" s="51"/>
      <c r="E89" s="51"/>
      <c r="F89" s="62"/>
    </row>
    <row r="90" spans="1:6" ht="15">
      <c r="A90" s="73">
        <v>84</v>
      </c>
      <c r="B90" s="66"/>
      <c r="C90" s="51" t="s">
        <v>32</v>
      </c>
      <c r="D90" s="51"/>
      <c r="E90" s="51"/>
      <c r="F90" s="62"/>
    </row>
    <row r="91" spans="1:6" ht="15">
      <c r="A91" s="73">
        <v>85</v>
      </c>
      <c r="B91" s="66"/>
      <c r="C91" s="51" t="s">
        <v>32</v>
      </c>
      <c r="D91" s="51"/>
      <c r="E91" s="51"/>
      <c r="F91" s="62"/>
    </row>
    <row r="92" spans="1:6" ht="15">
      <c r="A92" s="73">
        <v>86</v>
      </c>
      <c r="B92" s="66"/>
      <c r="C92" s="51" t="s">
        <v>32</v>
      </c>
      <c r="D92" s="51"/>
      <c r="E92" s="51"/>
      <c r="F92" s="62"/>
    </row>
    <row r="93" spans="1:6" ht="15">
      <c r="A93" s="73">
        <v>87</v>
      </c>
      <c r="B93" s="66"/>
      <c r="C93" s="51" t="s">
        <v>32</v>
      </c>
      <c r="D93" s="51"/>
      <c r="E93" s="51"/>
      <c r="F93" s="62"/>
    </row>
    <row r="94" spans="1:6" ht="15">
      <c r="A94" s="73">
        <v>88</v>
      </c>
      <c r="B94" s="66"/>
      <c r="C94" s="51" t="s">
        <v>32</v>
      </c>
      <c r="D94" s="51"/>
      <c r="E94" s="51"/>
      <c r="F94" s="62"/>
    </row>
    <row r="95" spans="1:6" ht="15">
      <c r="A95" s="73">
        <v>89</v>
      </c>
      <c r="B95" s="66"/>
      <c r="C95" s="51" t="s">
        <v>32</v>
      </c>
      <c r="D95" s="51"/>
      <c r="E95" s="51"/>
      <c r="F95" s="62"/>
    </row>
    <row r="96" spans="1:6" ht="15">
      <c r="A96" s="73">
        <v>90</v>
      </c>
      <c r="B96" s="66"/>
      <c r="C96" s="51" t="s">
        <v>32</v>
      </c>
      <c r="D96" s="51"/>
      <c r="E96" s="51"/>
      <c r="F96" s="62"/>
    </row>
    <row r="97" spans="1:6" ht="15">
      <c r="A97" s="73">
        <v>91</v>
      </c>
      <c r="B97" s="66"/>
      <c r="C97" s="51" t="s">
        <v>32</v>
      </c>
      <c r="D97" s="51"/>
      <c r="E97" s="51"/>
      <c r="F97" s="62"/>
    </row>
    <row r="98" spans="1:6" ht="15">
      <c r="A98" s="73">
        <v>92</v>
      </c>
      <c r="B98" s="66"/>
      <c r="C98" s="51" t="s">
        <v>32</v>
      </c>
      <c r="D98" s="51"/>
      <c r="E98" s="51"/>
      <c r="F98" s="62"/>
    </row>
    <row r="99" spans="1:6" ht="15">
      <c r="A99" s="73">
        <v>93</v>
      </c>
      <c r="B99" s="66"/>
      <c r="C99" s="51" t="s">
        <v>32</v>
      </c>
      <c r="D99" s="51"/>
      <c r="E99" s="51"/>
      <c r="F99" s="62"/>
    </row>
    <row r="100" spans="1:6" ht="15">
      <c r="A100" s="73">
        <v>94</v>
      </c>
      <c r="B100" s="66"/>
      <c r="C100" s="51" t="s">
        <v>32</v>
      </c>
      <c r="D100" s="51"/>
      <c r="E100" s="51"/>
      <c r="F100" s="62"/>
    </row>
    <row r="101" spans="1:6" ht="15">
      <c r="A101" s="73">
        <v>95</v>
      </c>
      <c r="B101" s="66"/>
      <c r="C101" s="51" t="s">
        <v>32</v>
      </c>
      <c r="D101" s="51"/>
      <c r="E101" s="51"/>
      <c r="F101" s="62"/>
    </row>
    <row r="102" spans="1:6" ht="15">
      <c r="A102" s="73">
        <v>96</v>
      </c>
      <c r="B102" s="66"/>
      <c r="C102" s="51" t="s">
        <v>32</v>
      </c>
      <c r="D102" s="51"/>
      <c r="E102" s="51"/>
      <c r="F102" s="62"/>
    </row>
    <row r="103" spans="1:6" ht="15">
      <c r="A103" s="73">
        <v>97</v>
      </c>
      <c r="B103" s="66"/>
      <c r="C103" s="51" t="s">
        <v>32</v>
      </c>
      <c r="D103" s="51"/>
      <c r="E103" s="51"/>
      <c r="F103" s="62"/>
    </row>
    <row r="104" spans="1:6" ht="15">
      <c r="A104" s="73">
        <v>98</v>
      </c>
      <c r="B104" s="66"/>
      <c r="C104" s="51" t="s">
        <v>32</v>
      </c>
      <c r="D104" s="51"/>
      <c r="E104" s="51"/>
      <c r="F104" s="62"/>
    </row>
    <row r="105" spans="1:6" ht="15">
      <c r="A105" s="73">
        <v>99</v>
      </c>
      <c r="B105" s="66"/>
      <c r="C105" s="51" t="s">
        <v>32</v>
      </c>
      <c r="D105" s="51"/>
      <c r="E105" s="51"/>
      <c r="F105" s="62"/>
    </row>
    <row r="106" spans="1:6" ht="15">
      <c r="A106" s="73">
        <v>100</v>
      </c>
      <c r="B106" s="66"/>
      <c r="C106" s="51" t="s">
        <v>32</v>
      </c>
      <c r="D106" s="51"/>
      <c r="E106" s="51"/>
      <c r="F106" s="62"/>
    </row>
    <row r="107" spans="1:6" ht="15">
      <c r="A107" s="73">
        <v>101</v>
      </c>
      <c r="B107" s="66"/>
      <c r="C107" s="51" t="s">
        <v>32</v>
      </c>
      <c r="D107" s="51"/>
      <c r="E107" s="51"/>
      <c r="F107" s="62"/>
    </row>
    <row r="108" spans="1:6" ht="15">
      <c r="A108" s="73">
        <v>102</v>
      </c>
      <c r="B108" s="66"/>
      <c r="C108" s="51" t="s">
        <v>32</v>
      </c>
      <c r="D108" s="51"/>
      <c r="E108" s="51"/>
      <c r="F108" s="62"/>
    </row>
    <row r="109" spans="1:6" ht="15">
      <c r="A109" s="73">
        <v>103</v>
      </c>
      <c r="B109" s="66"/>
      <c r="C109" s="51" t="s">
        <v>32</v>
      </c>
      <c r="D109" s="51"/>
      <c r="E109" s="51"/>
      <c r="F109" s="62"/>
    </row>
    <row r="110" spans="1:6" ht="15">
      <c r="A110" s="73">
        <v>104</v>
      </c>
      <c r="B110" s="66"/>
      <c r="C110" s="51" t="s">
        <v>32</v>
      </c>
      <c r="D110" s="51"/>
      <c r="E110" s="51"/>
      <c r="F110" s="62"/>
    </row>
    <row r="111" spans="1:6" ht="15">
      <c r="A111" s="73">
        <v>105</v>
      </c>
      <c r="B111" s="66"/>
      <c r="C111" s="51" t="s">
        <v>32</v>
      </c>
      <c r="D111" s="51"/>
      <c r="E111" s="51"/>
      <c r="F111" s="62"/>
    </row>
    <row r="112" spans="1:6" ht="15">
      <c r="A112" s="73">
        <v>106</v>
      </c>
      <c r="B112" s="66"/>
      <c r="C112" s="51" t="s">
        <v>32</v>
      </c>
      <c r="D112" s="51"/>
      <c r="E112" s="51"/>
      <c r="F112" s="62"/>
    </row>
    <row r="113" spans="1:6" ht="15">
      <c r="A113" s="73">
        <v>107</v>
      </c>
      <c r="B113" s="66"/>
      <c r="C113" s="51" t="s">
        <v>32</v>
      </c>
      <c r="D113" s="51"/>
      <c r="E113" s="51"/>
      <c r="F113" s="62"/>
    </row>
    <row r="114" spans="1:6" ht="15">
      <c r="A114" s="73">
        <v>108</v>
      </c>
      <c r="B114" s="66"/>
      <c r="C114" s="51" t="s">
        <v>32</v>
      </c>
      <c r="D114" s="51"/>
      <c r="E114" s="51"/>
      <c r="F114" s="62"/>
    </row>
    <row r="115" spans="1:6" ht="15">
      <c r="A115" s="73">
        <v>109</v>
      </c>
      <c r="B115" s="66"/>
      <c r="C115" s="51" t="s">
        <v>32</v>
      </c>
      <c r="D115" s="51"/>
      <c r="E115" s="51"/>
      <c r="F115" s="62"/>
    </row>
    <row r="116" spans="1:6" ht="15">
      <c r="A116" s="73">
        <v>110</v>
      </c>
      <c r="B116" s="66"/>
      <c r="C116" s="51" t="s">
        <v>32</v>
      </c>
      <c r="D116" s="51"/>
      <c r="E116" s="51"/>
      <c r="F116" s="62"/>
    </row>
    <row r="117" spans="1:6" ht="15">
      <c r="A117" s="73">
        <v>111</v>
      </c>
      <c r="B117" s="66"/>
      <c r="C117" s="51" t="s">
        <v>32</v>
      </c>
      <c r="D117" s="51"/>
      <c r="E117" s="51"/>
      <c r="F117" s="62"/>
    </row>
    <row r="118" spans="1:6" ht="15">
      <c r="A118" s="73">
        <v>112</v>
      </c>
      <c r="B118" s="66"/>
      <c r="C118" s="51" t="s">
        <v>32</v>
      </c>
      <c r="D118" s="51"/>
      <c r="E118" s="51"/>
      <c r="F118" s="62"/>
    </row>
    <row r="119" spans="1:6" ht="15">
      <c r="A119" s="73">
        <v>113</v>
      </c>
      <c r="B119" s="66"/>
      <c r="C119" s="51" t="s">
        <v>32</v>
      </c>
      <c r="D119" s="51"/>
      <c r="E119" s="51"/>
      <c r="F119" s="62"/>
    </row>
    <row r="120" spans="1:6" ht="15">
      <c r="A120" s="73">
        <v>114</v>
      </c>
      <c r="B120" s="66"/>
      <c r="C120" s="51" t="s">
        <v>32</v>
      </c>
      <c r="D120" s="51"/>
      <c r="E120" s="51"/>
      <c r="F120" s="62"/>
    </row>
    <row r="121" spans="1:6" ht="15">
      <c r="A121" s="73">
        <v>115</v>
      </c>
      <c r="B121" s="66"/>
      <c r="C121" s="51" t="s">
        <v>32</v>
      </c>
      <c r="D121" s="51"/>
      <c r="E121" s="51"/>
      <c r="F121" s="62"/>
    </row>
    <row r="122" spans="1:6" ht="15">
      <c r="A122" s="73">
        <v>116</v>
      </c>
      <c r="B122" s="66"/>
      <c r="C122" s="51" t="s">
        <v>32</v>
      </c>
      <c r="D122" s="51"/>
      <c r="E122" s="51"/>
      <c r="F122" s="62"/>
    </row>
    <row r="123" spans="1:6" ht="15">
      <c r="A123" s="73">
        <v>117</v>
      </c>
      <c r="B123" s="66"/>
      <c r="C123" s="51" t="s">
        <v>32</v>
      </c>
      <c r="D123" s="51"/>
      <c r="E123" s="51"/>
      <c r="F123" s="62"/>
    </row>
    <row r="124" spans="1:6" ht="15">
      <c r="A124" s="73">
        <v>118</v>
      </c>
      <c r="B124" s="66"/>
      <c r="C124" s="51" t="s">
        <v>32</v>
      </c>
      <c r="D124" s="51"/>
      <c r="E124" s="51"/>
      <c r="F124" s="62"/>
    </row>
    <row r="125" spans="1:6" ht="15">
      <c r="A125" s="73">
        <v>119</v>
      </c>
      <c r="B125" s="66"/>
      <c r="C125" s="51" t="s">
        <v>32</v>
      </c>
      <c r="D125" s="51"/>
      <c r="E125" s="51"/>
      <c r="F125" s="62"/>
    </row>
    <row r="126" spans="1:6" ht="15">
      <c r="A126" s="73">
        <v>120</v>
      </c>
      <c r="B126" s="66"/>
      <c r="C126" s="51" t="s">
        <v>32</v>
      </c>
      <c r="D126" s="51"/>
      <c r="E126" s="51"/>
      <c r="F126" s="62"/>
    </row>
    <row r="127" spans="1:6" ht="15">
      <c r="A127" s="73">
        <v>121</v>
      </c>
      <c r="B127" s="66"/>
      <c r="C127" s="51" t="s">
        <v>32</v>
      </c>
      <c r="D127" s="51"/>
      <c r="E127" s="51"/>
      <c r="F127" s="62"/>
    </row>
    <row r="128" spans="1:6" ht="15">
      <c r="A128" s="73">
        <v>122</v>
      </c>
      <c r="B128" s="66"/>
      <c r="C128" s="51" t="s">
        <v>32</v>
      </c>
      <c r="D128" s="51"/>
      <c r="E128" s="51"/>
      <c r="F128" s="62"/>
    </row>
    <row r="129" spans="1:6" ht="15">
      <c r="A129" s="73">
        <v>123</v>
      </c>
      <c r="B129" s="66"/>
      <c r="C129" s="51" t="s">
        <v>32</v>
      </c>
      <c r="D129" s="51"/>
      <c r="E129" s="51"/>
      <c r="F129" s="62"/>
    </row>
    <row r="130" spans="1:6" ht="15">
      <c r="A130" s="73">
        <v>124</v>
      </c>
      <c r="B130" s="66"/>
      <c r="C130" s="51" t="s">
        <v>32</v>
      </c>
      <c r="D130" s="51"/>
      <c r="E130" s="51"/>
      <c r="F130" s="62"/>
    </row>
    <row r="131" spans="1:6" ht="15">
      <c r="A131" s="73">
        <v>125</v>
      </c>
      <c r="B131" s="66"/>
      <c r="C131" s="51" t="s">
        <v>32</v>
      </c>
      <c r="D131" s="51"/>
      <c r="E131" s="51"/>
      <c r="F131" s="62"/>
    </row>
    <row r="132" spans="1:6" ht="15">
      <c r="A132" s="73">
        <v>126</v>
      </c>
      <c r="B132" s="66"/>
      <c r="C132" s="51" t="s">
        <v>32</v>
      </c>
      <c r="D132" s="51"/>
      <c r="E132" s="51"/>
      <c r="F132" s="62"/>
    </row>
    <row r="133" spans="1:6" ht="15">
      <c r="A133" s="73">
        <v>127</v>
      </c>
      <c r="B133" s="66"/>
      <c r="C133" s="51" t="s">
        <v>32</v>
      </c>
      <c r="D133" s="51"/>
      <c r="E133" s="51"/>
      <c r="F133" s="62"/>
    </row>
    <row r="134" spans="1:6" ht="15">
      <c r="A134" s="73">
        <v>128</v>
      </c>
      <c r="B134" s="66"/>
      <c r="C134" s="51" t="s">
        <v>32</v>
      </c>
      <c r="D134" s="51"/>
      <c r="E134" s="51"/>
      <c r="F134" s="62"/>
    </row>
    <row r="135" spans="1:6" ht="15">
      <c r="A135" s="73">
        <v>129</v>
      </c>
      <c r="B135" s="66"/>
      <c r="C135" s="51" t="s">
        <v>32</v>
      </c>
      <c r="D135" s="51"/>
      <c r="E135" s="51"/>
      <c r="F135" s="62"/>
    </row>
    <row r="136" spans="1:6" ht="15">
      <c r="A136" s="73">
        <v>130</v>
      </c>
      <c r="B136" s="66"/>
      <c r="C136" s="51" t="s">
        <v>32</v>
      </c>
      <c r="D136" s="51"/>
      <c r="E136" s="51"/>
      <c r="F136" s="62"/>
    </row>
    <row r="137" spans="1:6" ht="15">
      <c r="A137" s="73">
        <v>131</v>
      </c>
      <c r="B137" s="66"/>
      <c r="C137" s="51" t="s">
        <v>32</v>
      </c>
      <c r="D137" s="51"/>
      <c r="E137" s="51"/>
      <c r="F137" s="62"/>
    </row>
    <row r="138" spans="1:6" ht="15">
      <c r="A138" s="73">
        <v>132</v>
      </c>
      <c r="B138" s="66"/>
      <c r="C138" s="51" t="s">
        <v>32</v>
      </c>
      <c r="D138" s="51"/>
      <c r="E138" s="51"/>
      <c r="F138" s="62"/>
    </row>
    <row r="139" spans="1:6" ht="15">
      <c r="A139" s="73">
        <v>133</v>
      </c>
      <c r="B139" s="66"/>
      <c r="C139" s="51" t="s">
        <v>32</v>
      </c>
      <c r="D139" s="51"/>
      <c r="E139" s="51"/>
      <c r="F139" s="62"/>
    </row>
    <row r="140" spans="1:6" ht="15">
      <c r="A140" s="73">
        <v>134</v>
      </c>
      <c r="B140" s="66"/>
      <c r="C140" s="51" t="s">
        <v>32</v>
      </c>
      <c r="D140" s="51"/>
      <c r="E140" s="51"/>
      <c r="F140" s="62"/>
    </row>
    <row r="141" spans="1:6" ht="15">
      <c r="A141" s="73">
        <v>135</v>
      </c>
      <c r="B141" s="66"/>
      <c r="C141" s="51" t="s">
        <v>32</v>
      </c>
      <c r="D141" s="51"/>
      <c r="E141" s="51"/>
      <c r="F141" s="62"/>
    </row>
    <row r="142" spans="1:6" ht="15">
      <c r="A142" s="73">
        <v>136</v>
      </c>
      <c r="B142" s="66"/>
      <c r="C142" s="51" t="s">
        <v>32</v>
      </c>
      <c r="D142" s="51"/>
      <c r="E142" s="51"/>
      <c r="F142" s="62"/>
    </row>
    <row r="143" spans="1:6" ht="15">
      <c r="A143" s="73">
        <v>137</v>
      </c>
      <c r="B143" s="66"/>
      <c r="C143" s="51" t="s">
        <v>32</v>
      </c>
      <c r="D143" s="51"/>
      <c r="E143" s="51"/>
      <c r="F143" s="62"/>
    </row>
    <row r="144" spans="1:6" ht="15">
      <c r="A144" s="73">
        <v>138</v>
      </c>
      <c r="B144" s="66"/>
      <c r="C144" s="51" t="s">
        <v>32</v>
      </c>
      <c r="D144" s="51"/>
      <c r="E144" s="51"/>
      <c r="F144" s="62"/>
    </row>
    <row r="145" spans="1:6" ht="15">
      <c r="A145" s="73">
        <v>139</v>
      </c>
      <c r="B145" s="66"/>
      <c r="C145" s="51" t="s">
        <v>32</v>
      </c>
      <c r="D145" s="51"/>
      <c r="E145" s="51"/>
      <c r="F145" s="62"/>
    </row>
    <row r="146" spans="1:6" ht="15">
      <c r="A146" s="73">
        <v>140</v>
      </c>
      <c r="B146" s="66"/>
      <c r="C146" s="51" t="s">
        <v>32</v>
      </c>
      <c r="D146" s="51"/>
      <c r="E146" s="51"/>
      <c r="F146" s="62"/>
    </row>
    <row r="147" spans="1:6" ht="15">
      <c r="A147" s="73">
        <v>141</v>
      </c>
      <c r="B147" s="66"/>
      <c r="C147" s="51" t="s">
        <v>32</v>
      </c>
      <c r="D147" s="51"/>
      <c r="E147" s="51"/>
      <c r="F147" s="62"/>
    </row>
    <row r="148" spans="1:6" ht="15">
      <c r="A148" s="73">
        <v>142</v>
      </c>
      <c r="B148" s="66"/>
      <c r="C148" s="51" t="s">
        <v>32</v>
      </c>
      <c r="D148" s="51"/>
      <c r="E148" s="51"/>
      <c r="F148" s="62"/>
    </row>
    <row r="149" spans="1:6" ht="15">
      <c r="A149" s="73">
        <v>143</v>
      </c>
      <c r="B149" s="66"/>
      <c r="C149" s="51" t="s">
        <v>32</v>
      </c>
      <c r="D149" s="51"/>
      <c r="E149" s="51"/>
      <c r="F149" s="62"/>
    </row>
    <row r="150" spans="1:6" ht="15">
      <c r="A150" s="73">
        <v>144</v>
      </c>
      <c r="B150" s="66"/>
      <c r="C150" s="51" t="s">
        <v>32</v>
      </c>
      <c r="D150" s="51"/>
      <c r="E150" s="51"/>
      <c r="F150" s="62"/>
    </row>
    <row r="151" spans="1:6" ht="15">
      <c r="A151" s="73">
        <v>145</v>
      </c>
      <c r="B151" s="66"/>
      <c r="C151" s="51" t="s">
        <v>32</v>
      </c>
      <c r="D151" s="51"/>
      <c r="E151" s="51"/>
      <c r="F151" s="62"/>
    </row>
    <row r="152" spans="1:6" ht="15">
      <c r="A152" s="73">
        <v>146</v>
      </c>
      <c r="B152" s="66"/>
      <c r="C152" s="51" t="s">
        <v>32</v>
      </c>
      <c r="D152" s="51"/>
      <c r="E152" s="51"/>
      <c r="F152" s="62"/>
    </row>
    <row r="153" spans="1:6" ht="15">
      <c r="A153" s="73">
        <v>147</v>
      </c>
      <c r="B153" s="66"/>
      <c r="C153" s="51" t="s">
        <v>32</v>
      </c>
      <c r="D153" s="51"/>
      <c r="E153" s="51"/>
      <c r="F153" s="62"/>
    </row>
    <row r="154" spans="1:6" ht="15">
      <c r="A154" s="73">
        <v>148</v>
      </c>
      <c r="B154" s="66"/>
      <c r="C154" s="51" t="s">
        <v>32</v>
      </c>
      <c r="D154" s="51"/>
      <c r="E154" s="51"/>
      <c r="F154" s="62"/>
    </row>
    <row r="155" spans="1:6" ht="15">
      <c r="A155" s="73">
        <v>149</v>
      </c>
      <c r="B155" s="66"/>
      <c r="C155" s="51" t="s">
        <v>32</v>
      </c>
      <c r="D155" s="51"/>
      <c r="E155" s="51"/>
      <c r="F155" s="62"/>
    </row>
    <row r="156" spans="1:6" ht="15">
      <c r="A156" s="73">
        <v>150</v>
      </c>
      <c r="B156" s="66"/>
      <c r="C156" s="51" t="s">
        <v>32</v>
      </c>
      <c r="D156" s="51"/>
      <c r="E156" s="51"/>
      <c r="F156" s="62"/>
    </row>
    <row r="157" spans="1:6" ht="15">
      <c r="A157" s="73">
        <v>151</v>
      </c>
      <c r="B157" s="66"/>
      <c r="C157" s="51" t="s">
        <v>32</v>
      </c>
      <c r="D157" s="51"/>
      <c r="E157" s="51"/>
      <c r="F157" s="62"/>
    </row>
    <row r="158" spans="1:6" ht="15">
      <c r="A158" s="73">
        <v>152</v>
      </c>
      <c r="B158" s="66"/>
      <c r="C158" s="51" t="s">
        <v>32</v>
      </c>
      <c r="D158" s="51"/>
      <c r="E158" s="51"/>
      <c r="F158" s="62"/>
    </row>
    <row r="159" spans="1:6" ht="15">
      <c r="A159" s="73">
        <v>153</v>
      </c>
      <c r="B159" s="66"/>
      <c r="C159" s="51" t="s">
        <v>32</v>
      </c>
      <c r="D159" s="51"/>
      <c r="E159" s="51"/>
      <c r="F159" s="62"/>
    </row>
    <row r="160" spans="1:6" ht="15">
      <c r="A160" s="73">
        <v>154</v>
      </c>
      <c r="B160" s="66"/>
      <c r="C160" s="51" t="s">
        <v>32</v>
      </c>
      <c r="D160" s="51"/>
      <c r="E160" s="51"/>
      <c r="F160" s="62"/>
    </row>
    <row r="161" spans="1:6" ht="15">
      <c r="A161" s="73">
        <v>155</v>
      </c>
      <c r="B161" s="66"/>
      <c r="C161" s="51" t="s">
        <v>32</v>
      </c>
      <c r="D161" s="51"/>
      <c r="E161" s="51"/>
      <c r="F161" s="62"/>
    </row>
    <row r="162" spans="1:6" ht="15">
      <c r="A162" s="73">
        <v>156</v>
      </c>
      <c r="B162" s="66"/>
      <c r="C162" s="51" t="s">
        <v>32</v>
      </c>
      <c r="D162" s="51"/>
      <c r="E162" s="51"/>
      <c r="F162" s="62"/>
    </row>
    <row r="163" spans="1:6" ht="15">
      <c r="A163" s="73">
        <v>157</v>
      </c>
      <c r="B163" s="66"/>
      <c r="C163" s="51" t="s">
        <v>32</v>
      </c>
      <c r="D163" s="51"/>
      <c r="E163" s="51"/>
      <c r="F163" s="62"/>
    </row>
    <row r="164" spans="1:6" ht="15">
      <c r="A164" s="73">
        <v>158</v>
      </c>
      <c r="B164" s="66"/>
      <c r="C164" s="51" t="s">
        <v>32</v>
      </c>
      <c r="D164" s="51"/>
      <c r="E164" s="51"/>
      <c r="F164" s="62"/>
    </row>
    <row r="165" spans="1:6" ht="15">
      <c r="A165" s="73">
        <v>159</v>
      </c>
      <c r="B165" s="66"/>
      <c r="C165" s="51" t="s">
        <v>32</v>
      </c>
      <c r="D165" s="51"/>
      <c r="E165" s="51"/>
      <c r="F165" s="62"/>
    </row>
    <row r="166" spans="1:6" ht="15">
      <c r="A166" s="73">
        <v>160</v>
      </c>
      <c r="B166" s="66"/>
      <c r="C166" s="51" t="s">
        <v>32</v>
      </c>
      <c r="D166" s="51"/>
      <c r="E166" s="51"/>
      <c r="F166" s="62"/>
    </row>
    <row r="167" spans="1:6" ht="15">
      <c r="A167" s="73">
        <v>161</v>
      </c>
      <c r="B167" s="66"/>
      <c r="C167" s="51" t="s">
        <v>32</v>
      </c>
      <c r="D167" s="51"/>
      <c r="E167" s="51"/>
      <c r="F167" s="62"/>
    </row>
    <row r="168" spans="1:6" ht="15">
      <c r="A168" s="73">
        <v>162</v>
      </c>
      <c r="B168" s="66"/>
      <c r="C168" s="51" t="s">
        <v>32</v>
      </c>
      <c r="D168" s="51"/>
      <c r="E168" s="51"/>
      <c r="F168" s="62"/>
    </row>
    <row r="169" spans="1:6" ht="15">
      <c r="A169" s="73">
        <v>163</v>
      </c>
      <c r="B169" s="66"/>
      <c r="C169" s="51" t="s">
        <v>32</v>
      </c>
      <c r="D169" s="51"/>
      <c r="E169" s="51"/>
      <c r="F169" s="62"/>
    </row>
    <row r="170" spans="1:6" ht="15">
      <c r="A170" s="73">
        <v>164</v>
      </c>
      <c r="B170" s="66"/>
      <c r="C170" s="51" t="s">
        <v>32</v>
      </c>
      <c r="D170" s="51"/>
      <c r="E170" s="51"/>
      <c r="F170" s="62"/>
    </row>
    <row r="171" spans="1:6" ht="15">
      <c r="A171" s="73">
        <v>165</v>
      </c>
      <c r="B171" s="66"/>
      <c r="C171" s="51" t="s">
        <v>32</v>
      </c>
      <c r="D171" s="51"/>
      <c r="E171" s="51"/>
      <c r="F171" s="62"/>
    </row>
    <row r="172" spans="1:6" ht="15">
      <c r="A172" s="73">
        <v>166</v>
      </c>
      <c r="B172" s="66"/>
      <c r="C172" s="51" t="s">
        <v>32</v>
      </c>
      <c r="D172" s="51"/>
      <c r="E172" s="51"/>
      <c r="F172" s="62"/>
    </row>
    <row r="173" spans="1:6" ht="15">
      <c r="A173" s="73">
        <v>167</v>
      </c>
      <c r="B173" s="66"/>
      <c r="C173" s="51" t="s">
        <v>32</v>
      </c>
      <c r="D173" s="51"/>
      <c r="E173" s="51"/>
      <c r="F173" s="62"/>
    </row>
    <row r="174" spans="1:6" ht="15">
      <c r="A174" s="73">
        <v>168</v>
      </c>
      <c r="B174" s="66"/>
      <c r="C174" s="51" t="s">
        <v>32</v>
      </c>
      <c r="D174" s="51"/>
      <c r="E174" s="51"/>
      <c r="F174" s="62"/>
    </row>
    <row r="175" spans="1:6" ht="15">
      <c r="A175" s="73">
        <v>169</v>
      </c>
      <c r="B175" s="66"/>
      <c r="C175" s="51" t="s">
        <v>32</v>
      </c>
      <c r="D175" s="51"/>
      <c r="E175" s="51"/>
      <c r="F175" s="62"/>
    </row>
    <row r="176" spans="1:6" ht="15">
      <c r="A176" s="73">
        <v>170</v>
      </c>
      <c r="B176" s="66"/>
      <c r="C176" s="51" t="s">
        <v>32</v>
      </c>
      <c r="D176" s="51"/>
      <c r="E176" s="51"/>
      <c r="F176" s="62"/>
    </row>
    <row r="177" spans="1:6" ht="15">
      <c r="A177" s="73">
        <v>171</v>
      </c>
      <c r="B177" s="66"/>
      <c r="C177" s="51" t="s">
        <v>32</v>
      </c>
      <c r="D177" s="51"/>
      <c r="E177" s="51"/>
      <c r="F177" s="62"/>
    </row>
    <row r="178" spans="1:6" ht="15">
      <c r="A178" s="73">
        <v>172</v>
      </c>
      <c r="B178" s="66"/>
      <c r="C178" s="51" t="s">
        <v>32</v>
      </c>
      <c r="D178" s="51"/>
      <c r="E178" s="51"/>
      <c r="F178" s="62"/>
    </row>
    <row r="179" spans="1:6" ht="15">
      <c r="A179" s="73">
        <v>173</v>
      </c>
      <c r="B179" s="66"/>
      <c r="C179" s="51" t="s">
        <v>32</v>
      </c>
      <c r="D179" s="51"/>
      <c r="E179" s="51"/>
      <c r="F179" s="62"/>
    </row>
    <row r="180" spans="1:6" ht="15">
      <c r="A180" s="73">
        <v>174</v>
      </c>
      <c r="B180" s="66"/>
      <c r="C180" s="51" t="s">
        <v>32</v>
      </c>
      <c r="D180" s="51"/>
      <c r="E180" s="51"/>
      <c r="F180" s="62"/>
    </row>
    <row r="181" spans="1:6" ht="15">
      <c r="A181" s="73">
        <v>175</v>
      </c>
      <c r="B181" s="66"/>
      <c r="C181" s="51" t="s">
        <v>32</v>
      </c>
      <c r="D181" s="51"/>
      <c r="E181" s="51"/>
      <c r="F181" s="62"/>
    </row>
    <row r="182" spans="1:6" ht="15">
      <c r="A182" s="73">
        <v>176</v>
      </c>
      <c r="B182" s="66"/>
      <c r="C182" s="51" t="s">
        <v>32</v>
      </c>
      <c r="D182" s="51"/>
      <c r="E182" s="51"/>
      <c r="F182" s="62"/>
    </row>
    <row r="183" spans="1:6" ht="15">
      <c r="A183" s="73">
        <v>177</v>
      </c>
      <c r="B183" s="66"/>
      <c r="C183" s="51" t="s">
        <v>32</v>
      </c>
      <c r="D183" s="51"/>
      <c r="E183" s="51"/>
      <c r="F183" s="62"/>
    </row>
    <row r="184" spans="1:6" ht="15">
      <c r="A184" s="73">
        <v>178</v>
      </c>
      <c r="B184" s="66"/>
      <c r="C184" s="51" t="s">
        <v>32</v>
      </c>
      <c r="D184" s="51"/>
      <c r="E184" s="51"/>
      <c r="F184" s="62"/>
    </row>
    <row r="185" spans="1:6" ht="15">
      <c r="A185" s="73">
        <v>179</v>
      </c>
      <c r="B185" s="66"/>
      <c r="C185" s="51" t="s">
        <v>32</v>
      </c>
      <c r="D185" s="51"/>
      <c r="E185" s="51"/>
      <c r="F185" s="62"/>
    </row>
    <row r="186" spans="1:6" ht="15">
      <c r="A186" s="73">
        <v>180</v>
      </c>
      <c r="B186" s="66"/>
      <c r="C186" s="51" t="s">
        <v>32</v>
      </c>
      <c r="D186" s="51"/>
      <c r="E186" s="51"/>
      <c r="F186" s="62"/>
    </row>
    <row r="187" spans="1:6" ht="15">
      <c r="A187" s="73">
        <v>181</v>
      </c>
      <c r="B187" s="66"/>
      <c r="C187" s="51" t="s">
        <v>32</v>
      </c>
      <c r="D187" s="51"/>
      <c r="E187" s="51"/>
      <c r="F187" s="62"/>
    </row>
    <row r="188" spans="1:6" ht="15">
      <c r="A188" s="73">
        <v>182</v>
      </c>
      <c r="B188" s="66"/>
      <c r="C188" s="51" t="s">
        <v>32</v>
      </c>
      <c r="D188" s="51"/>
      <c r="E188" s="51"/>
      <c r="F188" s="62"/>
    </row>
    <row r="189" spans="1:6" ht="15">
      <c r="A189" s="73">
        <v>183</v>
      </c>
      <c r="B189" s="66"/>
      <c r="C189" s="51" t="s">
        <v>32</v>
      </c>
      <c r="D189" s="51"/>
      <c r="E189" s="51"/>
      <c r="F189" s="62"/>
    </row>
    <row r="190" spans="1:6" ht="15">
      <c r="A190" s="73">
        <v>184</v>
      </c>
      <c r="B190" s="66"/>
      <c r="C190" s="51" t="s">
        <v>32</v>
      </c>
      <c r="D190" s="51"/>
      <c r="E190" s="51"/>
      <c r="F190" s="62"/>
    </row>
    <row r="191" spans="1:6" ht="15">
      <c r="A191" s="73">
        <v>185</v>
      </c>
      <c r="B191" s="66"/>
      <c r="C191" s="51" t="s">
        <v>32</v>
      </c>
      <c r="D191" s="51"/>
      <c r="E191" s="51"/>
      <c r="F191" s="62"/>
    </row>
    <row r="192" spans="1:6" ht="15">
      <c r="A192" s="73">
        <v>186</v>
      </c>
      <c r="B192" s="66"/>
      <c r="C192" s="51" t="s">
        <v>32</v>
      </c>
      <c r="D192" s="51"/>
      <c r="E192" s="51"/>
      <c r="F192" s="62"/>
    </row>
    <row r="193" spans="1:6" ht="15">
      <c r="A193" s="73">
        <v>187</v>
      </c>
      <c r="B193" s="66"/>
      <c r="C193" s="51" t="s">
        <v>32</v>
      </c>
      <c r="D193" s="51"/>
      <c r="E193" s="51"/>
      <c r="F193" s="62"/>
    </row>
    <row r="194" spans="1:6" ht="15">
      <c r="A194" s="73">
        <v>188</v>
      </c>
      <c r="B194" s="66"/>
      <c r="C194" s="51" t="s">
        <v>32</v>
      </c>
      <c r="D194" s="51"/>
      <c r="E194" s="51"/>
      <c r="F194" s="62"/>
    </row>
    <row r="195" spans="1:6" ht="15">
      <c r="A195" s="73">
        <v>189</v>
      </c>
      <c r="B195" s="66"/>
      <c r="C195" s="51" t="s">
        <v>32</v>
      </c>
      <c r="D195" s="51"/>
      <c r="E195" s="51"/>
      <c r="F195" s="62"/>
    </row>
    <row r="196" spans="1:6" ht="15">
      <c r="A196" s="73">
        <v>190</v>
      </c>
      <c r="B196" s="66"/>
      <c r="C196" s="51" t="s">
        <v>32</v>
      </c>
      <c r="D196" s="51"/>
      <c r="E196" s="51"/>
      <c r="F196" s="62"/>
    </row>
    <row r="197" spans="1:6" ht="15">
      <c r="A197" s="73">
        <v>191</v>
      </c>
      <c r="B197" s="66"/>
      <c r="C197" s="51" t="s">
        <v>32</v>
      </c>
      <c r="D197" s="51"/>
      <c r="E197" s="51"/>
      <c r="F197" s="62"/>
    </row>
    <row r="198" spans="1:6" ht="15">
      <c r="A198" s="73">
        <v>192</v>
      </c>
      <c r="B198" s="66"/>
      <c r="C198" s="51" t="s">
        <v>32</v>
      </c>
      <c r="D198" s="51"/>
      <c r="E198" s="51"/>
      <c r="F198" s="62"/>
    </row>
    <row r="199" spans="1:6" ht="15">
      <c r="A199" s="73">
        <v>193</v>
      </c>
      <c r="B199" s="66"/>
      <c r="C199" s="51" t="s">
        <v>32</v>
      </c>
      <c r="D199" s="51"/>
      <c r="E199" s="51"/>
      <c r="F199" s="62"/>
    </row>
    <row r="200" spans="1:6" ht="15">
      <c r="A200" s="73">
        <v>194</v>
      </c>
      <c r="B200" s="66"/>
      <c r="C200" s="51" t="s">
        <v>32</v>
      </c>
      <c r="D200" s="51"/>
      <c r="E200" s="51"/>
      <c r="F200" s="62"/>
    </row>
    <row r="201" spans="1:6" ht="15">
      <c r="A201" s="73">
        <v>195</v>
      </c>
      <c r="B201" s="66"/>
      <c r="C201" s="51" t="s">
        <v>32</v>
      </c>
      <c r="D201" s="51"/>
      <c r="E201" s="51"/>
      <c r="F201" s="62"/>
    </row>
    <row r="202" spans="1:6" ht="15">
      <c r="A202" s="73">
        <v>196</v>
      </c>
      <c r="B202" s="66"/>
      <c r="C202" s="51" t="s">
        <v>32</v>
      </c>
      <c r="D202" s="51"/>
      <c r="E202" s="51"/>
      <c r="F202" s="62"/>
    </row>
    <row r="203" spans="1:6" ht="15">
      <c r="A203" s="73">
        <v>197</v>
      </c>
      <c r="B203" s="66"/>
      <c r="C203" s="51" t="s">
        <v>32</v>
      </c>
      <c r="D203" s="51"/>
      <c r="E203" s="51"/>
      <c r="F203" s="62"/>
    </row>
    <row r="204" spans="1:6" ht="15">
      <c r="A204" s="73">
        <v>198</v>
      </c>
      <c r="B204" s="66"/>
      <c r="C204" s="51" t="s">
        <v>32</v>
      </c>
      <c r="D204" s="51"/>
      <c r="E204" s="51"/>
      <c r="F204" s="62"/>
    </row>
    <row r="205" spans="1:6" ht="15">
      <c r="A205" s="73">
        <v>199</v>
      </c>
      <c r="B205" s="66"/>
      <c r="C205" s="51" t="s">
        <v>32</v>
      </c>
      <c r="D205" s="51"/>
      <c r="E205" s="51"/>
      <c r="F205" s="62"/>
    </row>
    <row r="206" spans="1:6" ht="15">
      <c r="A206" s="73">
        <v>200</v>
      </c>
      <c r="B206" s="66"/>
      <c r="C206" s="51" t="s">
        <v>32</v>
      </c>
      <c r="D206" s="51"/>
      <c r="E206" s="51"/>
      <c r="F206" s="62"/>
    </row>
    <row r="207" spans="1:6" ht="15">
      <c r="A207" s="73">
        <v>201</v>
      </c>
      <c r="B207" s="66"/>
      <c r="C207" s="51" t="s">
        <v>32</v>
      </c>
      <c r="D207" s="51"/>
      <c r="E207" s="51"/>
      <c r="F207" s="62"/>
    </row>
    <row r="208" spans="1:6" ht="15">
      <c r="A208" s="73">
        <v>202</v>
      </c>
      <c r="B208" s="66"/>
      <c r="C208" s="51" t="s">
        <v>32</v>
      </c>
      <c r="D208" s="51"/>
      <c r="E208" s="51"/>
      <c r="F208" s="62"/>
    </row>
    <row r="209" spans="1:6" ht="15">
      <c r="A209" s="73">
        <v>203</v>
      </c>
      <c r="B209" s="66"/>
      <c r="C209" s="51" t="s">
        <v>32</v>
      </c>
      <c r="D209" s="51"/>
      <c r="E209" s="51"/>
      <c r="F209" s="62"/>
    </row>
    <row r="210" spans="1:6" ht="15">
      <c r="A210" s="73">
        <v>204</v>
      </c>
      <c r="B210" s="66"/>
      <c r="C210" s="51" t="s">
        <v>32</v>
      </c>
      <c r="D210" s="51"/>
      <c r="E210" s="51"/>
      <c r="F210" s="62"/>
    </row>
    <row r="211" spans="1:6" ht="15">
      <c r="A211" s="73">
        <v>205</v>
      </c>
      <c r="B211" s="66"/>
      <c r="C211" s="51" t="s">
        <v>32</v>
      </c>
      <c r="D211" s="51"/>
      <c r="E211" s="51"/>
      <c r="F211" s="62"/>
    </row>
    <row r="212" spans="1:6" ht="15">
      <c r="A212" s="73">
        <v>206</v>
      </c>
      <c r="B212" s="66"/>
      <c r="C212" s="51" t="s">
        <v>32</v>
      </c>
      <c r="D212" s="51"/>
      <c r="E212" s="51"/>
      <c r="F212" s="62"/>
    </row>
    <row r="213" spans="1:6" ht="15">
      <c r="A213" s="73">
        <v>207</v>
      </c>
      <c r="B213" s="66"/>
      <c r="C213" s="51" t="s">
        <v>32</v>
      </c>
      <c r="D213" s="51"/>
      <c r="E213" s="51"/>
      <c r="F213" s="62"/>
    </row>
    <row r="214" spans="1:6" ht="15">
      <c r="A214" s="73">
        <v>208</v>
      </c>
      <c r="B214" s="66"/>
      <c r="C214" s="51" t="s">
        <v>32</v>
      </c>
      <c r="D214" s="51"/>
      <c r="E214" s="51"/>
      <c r="F214" s="62"/>
    </row>
    <row r="215" spans="1:6" ht="15">
      <c r="A215" s="73">
        <v>209</v>
      </c>
      <c r="B215" s="66"/>
      <c r="C215" s="51" t="s">
        <v>32</v>
      </c>
      <c r="D215" s="51"/>
      <c r="E215" s="51"/>
      <c r="F215" s="62"/>
    </row>
    <row r="216" spans="1:6" ht="15">
      <c r="A216" s="73">
        <v>210</v>
      </c>
      <c r="B216" s="66"/>
      <c r="C216" s="51" t="s">
        <v>32</v>
      </c>
      <c r="D216" s="51"/>
      <c r="E216" s="51"/>
      <c r="F216" s="62"/>
    </row>
    <row r="217" spans="1:6" ht="15">
      <c r="A217" s="73">
        <v>211</v>
      </c>
      <c r="B217" s="66"/>
      <c r="C217" s="51" t="s">
        <v>32</v>
      </c>
      <c r="D217" s="51"/>
      <c r="E217" s="51"/>
      <c r="F217" s="62"/>
    </row>
    <row r="218" spans="1:6" ht="15">
      <c r="A218" s="73">
        <v>212</v>
      </c>
      <c r="B218" s="66"/>
      <c r="C218" s="51" t="s">
        <v>32</v>
      </c>
      <c r="D218" s="51"/>
      <c r="E218" s="51"/>
      <c r="F218" s="62"/>
    </row>
    <row r="219" spans="1:6" ht="15">
      <c r="A219" s="73">
        <v>213</v>
      </c>
      <c r="B219" s="66"/>
      <c r="C219" s="51" t="s">
        <v>32</v>
      </c>
      <c r="D219" s="51"/>
      <c r="E219" s="51"/>
      <c r="F219" s="62"/>
    </row>
    <row r="220" spans="1:6" ht="15">
      <c r="A220" s="73">
        <v>214</v>
      </c>
      <c r="B220" s="66"/>
      <c r="C220" s="51" t="s">
        <v>32</v>
      </c>
      <c r="D220" s="51"/>
      <c r="E220" s="51"/>
      <c r="F220" s="62"/>
    </row>
    <row r="221" spans="1:6" ht="15">
      <c r="A221" s="73">
        <v>215</v>
      </c>
      <c r="B221" s="66"/>
      <c r="C221" s="51" t="s">
        <v>32</v>
      </c>
      <c r="D221" s="51"/>
      <c r="E221" s="51"/>
      <c r="F221" s="62"/>
    </row>
    <row r="222" spans="1:6" ht="15">
      <c r="A222" s="73">
        <v>216</v>
      </c>
      <c r="B222" s="66"/>
      <c r="C222" s="51" t="s">
        <v>32</v>
      </c>
      <c r="D222" s="51"/>
      <c r="E222" s="51"/>
      <c r="F222" s="62"/>
    </row>
    <row r="223" spans="1:6" ht="15">
      <c r="A223" s="73">
        <v>217</v>
      </c>
      <c r="B223" s="66"/>
      <c r="C223" s="51" t="s">
        <v>32</v>
      </c>
      <c r="D223" s="51"/>
      <c r="E223" s="51"/>
      <c r="F223" s="62"/>
    </row>
    <row r="224" spans="1:6" ht="15">
      <c r="A224" s="73">
        <v>218</v>
      </c>
      <c r="B224" s="66"/>
      <c r="C224" s="51" t="s">
        <v>32</v>
      </c>
      <c r="D224" s="51"/>
      <c r="E224" s="51"/>
      <c r="F224" s="62"/>
    </row>
    <row r="225" spans="1:6" ht="15">
      <c r="A225" s="73">
        <v>219</v>
      </c>
      <c r="B225" s="66"/>
      <c r="C225" s="51" t="s">
        <v>32</v>
      </c>
      <c r="D225" s="51"/>
      <c r="E225" s="51"/>
      <c r="F225" s="62"/>
    </row>
    <row r="226" spans="1:6" ht="15">
      <c r="A226" s="73">
        <v>220</v>
      </c>
      <c r="B226" s="66"/>
      <c r="C226" s="51" t="s">
        <v>32</v>
      </c>
      <c r="D226" s="51"/>
      <c r="E226" s="51"/>
      <c r="F226" s="62"/>
    </row>
    <row r="227" spans="1:6" ht="15">
      <c r="A227" s="73">
        <v>221</v>
      </c>
      <c r="B227" s="66"/>
      <c r="C227" s="51" t="s">
        <v>32</v>
      </c>
      <c r="D227" s="51"/>
      <c r="E227" s="51"/>
      <c r="F227" s="62"/>
    </row>
    <row r="228" spans="1:6" ht="15">
      <c r="A228" s="73">
        <v>222</v>
      </c>
      <c r="B228" s="66"/>
      <c r="C228" s="51" t="s">
        <v>32</v>
      </c>
      <c r="D228" s="51"/>
      <c r="E228" s="51"/>
      <c r="F228" s="62"/>
    </row>
    <row r="229" spans="1:6" ht="15">
      <c r="A229" s="73">
        <v>223</v>
      </c>
      <c r="B229" s="66"/>
      <c r="C229" s="51" t="s">
        <v>32</v>
      </c>
      <c r="D229" s="51"/>
      <c r="E229" s="51"/>
      <c r="F229" s="62"/>
    </row>
    <row r="230" spans="1:6" ht="15">
      <c r="A230" s="73">
        <v>224</v>
      </c>
      <c r="B230" s="66"/>
      <c r="C230" s="51" t="s">
        <v>32</v>
      </c>
      <c r="D230" s="51"/>
      <c r="E230" s="51"/>
      <c r="F230" s="62"/>
    </row>
    <row r="231" spans="1:6" ht="15">
      <c r="A231" s="73">
        <v>225</v>
      </c>
      <c r="B231" s="66"/>
      <c r="C231" s="51" t="s">
        <v>32</v>
      </c>
      <c r="D231" s="51"/>
      <c r="E231" s="51"/>
      <c r="F231" s="62"/>
    </row>
    <row r="232" spans="1:6" ht="15">
      <c r="A232" s="73">
        <v>226</v>
      </c>
      <c r="B232" s="66"/>
      <c r="C232" s="51" t="s">
        <v>32</v>
      </c>
      <c r="D232" s="51"/>
      <c r="E232" s="51"/>
      <c r="F232" s="62"/>
    </row>
    <row r="233" spans="1:6" ht="15">
      <c r="A233" s="73">
        <v>227</v>
      </c>
      <c r="B233" s="66"/>
      <c r="C233" s="51" t="s">
        <v>32</v>
      </c>
      <c r="D233" s="51"/>
      <c r="E233" s="51"/>
      <c r="F233" s="62"/>
    </row>
    <row r="234" spans="1:6" ht="15">
      <c r="A234" s="73">
        <v>228</v>
      </c>
      <c r="B234" s="66"/>
      <c r="C234" s="51" t="s">
        <v>32</v>
      </c>
      <c r="D234" s="51"/>
      <c r="E234" s="51"/>
      <c r="F234" s="62"/>
    </row>
    <row r="235" spans="1:6" ht="15">
      <c r="A235" s="73">
        <v>229</v>
      </c>
      <c r="B235" s="66"/>
      <c r="C235" s="51" t="s">
        <v>32</v>
      </c>
      <c r="D235" s="51"/>
      <c r="E235" s="51"/>
      <c r="F235" s="62"/>
    </row>
    <row r="236" spans="1:6" ht="15">
      <c r="A236" s="73">
        <v>230</v>
      </c>
      <c r="B236" s="66"/>
      <c r="C236" s="51" t="s">
        <v>32</v>
      </c>
      <c r="D236" s="51"/>
      <c r="E236" s="51"/>
      <c r="F236" s="62"/>
    </row>
    <row r="237" spans="1:6" ht="15">
      <c r="A237" s="73">
        <v>231</v>
      </c>
      <c r="B237" s="66"/>
      <c r="C237" s="51" t="s">
        <v>32</v>
      </c>
      <c r="D237" s="51"/>
      <c r="E237" s="51"/>
      <c r="F237" s="62"/>
    </row>
    <row r="238" spans="1:6" ht="15">
      <c r="A238" s="73">
        <v>232</v>
      </c>
      <c r="B238" s="66"/>
      <c r="C238" s="51" t="s">
        <v>32</v>
      </c>
      <c r="D238" s="51"/>
      <c r="E238" s="51"/>
      <c r="F238" s="62"/>
    </row>
    <row r="239" spans="1:6" ht="15">
      <c r="A239" s="73">
        <v>233</v>
      </c>
      <c r="B239" s="66"/>
      <c r="C239" s="51" t="s">
        <v>32</v>
      </c>
      <c r="D239" s="51"/>
      <c r="E239" s="51"/>
      <c r="F239" s="62"/>
    </row>
    <row r="240" spans="1:6" ht="15">
      <c r="A240" s="73">
        <v>234</v>
      </c>
      <c r="B240" s="66"/>
      <c r="C240" s="51" t="s">
        <v>32</v>
      </c>
      <c r="D240" s="51"/>
      <c r="E240" s="51"/>
      <c r="F240" s="62"/>
    </row>
    <row r="241" spans="1:6" ht="15">
      <c r="A241" s="73">
        <v>235</v>
      </c>
      <c r="B241" s="66"/>
      <c r="C241" s="51" t="s">
        <v>32</v>
      </c>
      <c r="D241" s="51"/>
      <c r="E241" s="51"/>
      <c r="F241" s="62"/>
    </row>
    <row r="242" spans="1:6" ht="15">
      <c r="A242" s="73">
        <v>236</v>
      </c>
      <c r="B242" s="66"/>
      <c r="C242" s="51" t="s">
        <v>32</v>
      </c>
      <c r="D242" s="51"/>
      <c r="E242" s="51"/>
      <c r="F242" s="62"/>
    </row>
    <row r="243" spans="1:6" ht="15">
      <c r="A243" s="73">
        <v>237</v>
      </c>
      <c r="B243" s="66"/>
      <c r="C243" s="51" t="s">
        <v>32</v>
      </c>
      <c r="D243" s="51"/>
      <c r="E243" s="51"/>
      <c r="F243" s="62"/>
    </row>
    <row r="244" spans="1:6" ht="15">
      <c r="A244" s="73">
        <v>238</v>
      </c>
      <c r="B244" s="66"/>
      <c r="C244" s="51" t="s">
        <v>32</v>
      </c>
      <c r="D244" s="51"/>
      <c r="E244" s="51"/>
      <c r="F244" s="62"/>
    </row>
    <row r="245" spans="1:6" ht="15">
      <c r="A245" s="73">
        <v>239</v>
      </c>
      <c r="B245" s="66"/>
      <c r="C245" s="51" t="s">
        <v>32</v>
      </c>
      <c r="D245" s="51"/>
      <c r="E245" s="51"/>
      <c r="F245" s="62"/>
    </row>
    <row r="246" spans="1:6" ht="15">
      <c r="A246" s="73">
        <v>240</v>
      </c>
      <c r="B246" s="66"/>
      <c r="C246" s="51" t="s">
        <v>32</v>
      </c>
      <c r="D246" s="51"/>
      <c r="E246" s="51"/>
      <c r="F246" s="62"/>
    </row>
    <row r="247" spans="1:6" ht="15">
      <c r="A247" s="73">
        <v>241</v>
      </c>
      <c r="B247" s="66"/>
      <c r="C247" s="51" t="s">
        <v>32</v>
      </c>
      <c r="D247" s="51"/>
      <c r="E247" s="51"/>
      <c r="F247" s="62"/>
    </row>
    <row r="248" spans="1:6" ht="15">
      <c r="A248" s="73">
        <v>242</v>
      </c>
      <c r="B248" s="66"/>
      <c r="C248" s="51" t="s">
        <v>32</v>
      </c>
      <c r="D248" s="51"/>
      <c r="E248" s="51"/>
      <c r="F248" s="62"/>
    </row>
    <row r="249" spans="1:6" ht="15">
      <c r="A249" s="73">
        <v>243</v>
      </c>
      <c r="B249" s="66"/>
      <c r="C249" s="51" t="s">
        <v>32</v>
      </c>
      <c r="D249" s="51"/>
      <c r="E249" s="51"/>
      <c r="F249" s="62"/>
    </row>
    <row r="250" spans="1:6" ht="15">
      <c r="A250" s="73">
        <v>244</v>
      </c>
      <c r="B250" s="66"/>
      <c r="C250" s="51" t="s">
        <v>32</v>
      </c>
      <c r="D250" s="51"/>
      <c r="E250" s="51"/>
      <c r="F250" s="62"/>
    </row>
    <row r="251" spans="1:6" ht="15">
      <c r="A251" s="73">
        <v>245</v>
      </c>
      <c r="B251" s="66"/>
      <c r="C251" s="51" t="s">
        <v>32</v>
      </c>
      <c r="D251" s="51"/>
      <c r="E251" s="51"/>
      <c r="F251" s="62"/>
    </row>
    <row r="252" spans="1:6" ht="15">
      <c r="A252" s="73">
        <v>246</v>
      </c>
      <c r="B252" s="66"/>
      <c r="C252" s="51" t="s">
        <v>32</v>
      </c>
      <c r="D252" s="51"/>
      <c r="E252" s="51"/>
      <c r="F252" s="62"/>
    </row>
    <row r="253" spans="1:6" ht="15">
      <c r="A253" s="73">
        <v>247</v>
      </c>
      <c r="B253" s="66"/>
      <c r="C253" s="51" t="s">
        <v>32</v>
      </c>
      <c r="D253" s="51"/>
      <c r="E253" s="51"/>
      <c r="F253" s="62"/>
    </row>
    <row r="254" spans="1:6" ht="15">
      <c r="A254" s="73">
        <v>248</v>
      </c>
      <c r="B254" s="66"/>
      <c r="C254" s="51" t="s">
        <v>32</v>
      </c>
      <c r="D254" s="51"/>
      <c r="E254" s="51"/>
      <c r="F254" s="62"/>
    </row>
    <row r="255" spans="1:6" ht="15">
      <c r="A255" s="73">
        <v>249</v>
      </c>
      <c r="B255" s="66"/>
      <c r="C255" s="51" t="s">
        <v>32</v>
      </c>
      <c r="D255" s="51"/>
      <c r="E255" s="51"/>
      <c r="F255" s="62"/>
    </row>
    <row r="256" spans="1:6" ht="15">
      <c r="A256" s="73">
        <v>250</v>
      </c>
      <c r="B256" s="66"/>
      <c r="C256" s="51" t="s">
        <v>32</v>
      </c>
      <c r="D256" s="51"/>
      <c r="E256" s="51"/>
      <c r="F256" s="62"/>
    </row>
    <row r="257" spans="1:6" ht="15">
      <c r="A257" s="73">
        <v>251</v>
      </c>
      <c r="B257" s="66"/>
      <c r="C257" s="51" t="s">
        <v>32</v>
      </c>
      <c r="D257" s="51"/>
      <c r="E257" s="51"/>
      <c r="F257" s="62"/>
    </row>
    <row r="258" spans="1:6" ht="15">
      <c r="A258" s="73">
        <v>252</v>
      </c>
      <c r="B258" s="66"/>
      <c r="C258" s="51" t="s">
        <v>32</v>
      </c>
      <c r="D258" s="51"/>
      <c r="E258" s="51"/>
      <c r="F258" s="62"/>
    </row>
    <row r="259" spans="1:6" ht="15">
      <c r="A259" s="73">
        <v>253</v>
      </c>
      <c r="B259" s="66"/>
      <c r="C259" s="51" t="s">
        <v>32</v>
      </c>
      <c r="D259" s="51"/>
      <c r="E259" s="51"/>
      <c r="F259" s="62"/>
    </row>
    <row r="260" spans="1:6" ht="15">
      <c r="A260" s="73">
        <v>254</v>
      </c>
      <c r="B260" s="66"/>
      <c r="C260" s="51" t="s">
        <v>32</v>
      </c>
      <c r="D260" s="51"/>
      <c r="E260" s="51"/>
      <c r="F260" s="62"/>
    </row>
    <row r="261" spans="1:6" ht="15">
      <c r="A261" s="73">
        <v>255</v>
      </c>
      <c r="B261" s="66"/>
      <c r="C261" s="51" t="s">
        <v>32</v>
      </c>
      <c r="D261" s="51"/>
      <c r="E261" s="51"/>
      <c r="F261" s="62"/>
    </row>
    <row r="262" spans="1:6" ht="15">
      <c r="A262" s="73">
        <v>256</v>
      </c>
      <c r="B262" s="66"/>
      <c r="C262" s="51" t="s">
        <v>32</v>
      </c>
      <c r="D262" s="51"/>
      <c r="E262" s="51"/>
      <c r="F262" s="62"/>
    </row>
    <row r="263" spans="1:6" ht="15">
      <c r="A263" s="73">
        <v>257</v>
      </c>
      <c r="B263" s="66"/>
      <c r="C263" s="51" t="s">
        <v>32</v>
      </c>
      <c r="D263" s="51"/>
      <c r="E263" s="51"/>
      <c r="F263" s="62"/>
    </row>
    <row r="264" spans="1:6" ht="15">
      <c r="A264" s="73">
        <v>258</v>
      </c>
      <c r="B264" s="66"/>
      <c r="C264" s="51" t="s">
        <v>32</v>
      </c>
      <c r="D264" s="51"/>
      <c r="E264" s="51"/>
      <c r="F264" s="62"/>
    </row>
    <row r="265" spans="1:6" ht="15">
      <c r="A265" s="73">
        <v>259</v>
      </c>
      <c r="B265" s="66"/>
      <c r="C265" s="51" t="s">
        <v>32</v>
      </c>
      <c r="D265" s="51"/>
      <c r="E265" s="51"/>
      <c r="F265" s="62"/>
    </row>
    <row r="266" spans="1:6" ht="15">
      <c r="A266" s="73">
        <v>260</v>
      </c>
      <c r="B266" s="66"/>
      <c r="C266" s="51" t="s">
        <v>32</v>
      </c>
      <c r="D266" s="51"/>
      <c r="E266" s="51"/>
      <c r="F266" s="62"/>
    </row>
    <row r="267" spans="1:6" ht="15">
      <c r="A267" s="73">
        <v>261</v>
      </c>
      <c r="B267" s="66"/>
      <c r="C267" s="51" t="s">
        <v>32</v>
      </c>
      <c r="D267" s="51"/>
      <c r="E267" s="51"/>
      <c r="F267" s="62"/>
    </row>
    <row r="268" spans="1:6" ht="15">
      <c r="A268" s="73">
        <v>262</v>
      </c>
      <c r="B268" s="66"/>
      <c r="C268" s="51" t="s">
        <v>32</v>
      </c>
      <c r="D268" s="51"/>
      <c r="E268" s="51"/>
      <c r="F268" s="62"/>
    </row>
    <row r="269" spans="1:6" ht="15">
      <c r="A269" s="73">
        <v>263</v>
      </c>
      <c r="B269" s="66"/>
      <c r="C269" s="51" t="s">
        <v>32</v>
      </c>
      <c r="D269" s="51"/>
      <c r="E269" s="51"/>
      <c r="F269" s="62"/>
    </row>
    <row r="270" spans="1:6" ht="15">
      <c r="A270" s="73">
        <v>264</v>
      </c>
      <c r="B270" s="66"/>
      <c r="C270" s="51" t="s">
        <v>32</v>
      </c>
      <c r="D270" s="51"/>
      <c r="E270" s="51"/>
      <c r="F270" s="62"/>
    </row>
    <row r="271" spans="1:6" ht="15">
      <c r="A271" s="73">
        <v>265</v>
      </c>
      <c r="B271" s="66"/>
      <c r="C271" s="51" t="s">
        <v>32</v>
      </c>
      <c r="D271" s="51"/>
      <c r="E271" s="51"/>
      <c r="F271" s="62"/>
    </row>
    <row r="272" spans="1:6" ht="15">
      <c r="A272" s="73">
        <v>266</v>
      </c>
      <c r="B272" s="66"/>
      <c r="C272" s="51" t="s">
        <v>32</v>
      </c>
      <c r="D272" s="51"/>
      <c r="E272" s="51"/>
      <c r="F272" s="62"/>
    </row>
    <row r="273" spans="1:6" ht="15">
      <c r="A273" s="73">
        <v>267</v>
      </c>
      <c r="B273" s="66"/>
      <c r="C273" s="51" t="s">
        <v>32</v>
      </c>
      <c r="D273" s="51"/>
      <c r="E273" s="51"/>
      <c r="F273" s="62"/>
    </row>
    <row r="274" spans="1:6" ht="15">
      <c r="A274" s="73">
        <v>268</v>
      </c>
      <c r="B274" s="66"/>
      <c r="C274" s="51" t="s">
        <v>32</v>
      </c>
      <c r="D274" s="51"/>
      <c r="E274" s="51"/>
      <c r="F274" s="62"/>
    </row>
    <row r="275" spans="1:6" ht="15">
      <c r="A275" s="73">
        <v>269</v>
      </c>
      <c r="B275" s="66"/>
      <c r="C275" s="51" t="s">
        <v>32</v>
      </c>
      <c r="D275" s="51"/>
      <c r="E275" s="51"/>
      <c r="F275" s="62"/>
    </row>
    <row r="276" spans="1:6" ht="15">
      <c r="A276" s="73">
        <v>270</v>
      </c>
      <c r="B276" s="66"/>
      <c r="C276" s="51" t="s">
        <v>32</v>
      </c>
      <c r="D276" s="51"/>
      <c r="E276" s="51"/>
      <c r="F276" s="62"/>
    </row>
    <row r="277" spans="1:6" ht="15">
      <c r="A277" s="73">
        <v>271</v>
      </c>
      <c r="B277" s="66"/>
      <c r="C277" s="51" t="s">
        <v>32</v>
      </c>
      <c r="D277" s="51"/>
      <c r="E277" s="51"/>
      <c r="F277" s="62"/>
    </row>
    <row r="278" spans="1:6" ht="15">
      <c r="A278" s="73">
        <v>272</v>
      </c>
      <c r="B278" s="66"/>
      <c r="C278" s="51" t="s">
        <v>32</v>
      </c>
      <c r="D278" s="51"/>
      <c r="E278" s="51"/>
      <c r="F278" s="62"/>
    </row>
    <row r="279" spans="1:6" ht="15">
      <c r="A279" s="73">
        <v>273</v>
      </c>
      <c r="B279" s="66"/>
      <c r="C279" s="51" t="s">
        <v>32</v>
      </c>
      <c r="D279" s="51"/>
      <c r="E279" s="51"/>
      <c r="F279" s="62"/>
    </row>
    <row r="280" spans="1:6" ht="15">
      <c r="A280" s="73">
        <v>274</v>
      </c>
      <c r="B280" s="66"/>
      <c r="C280" s="51" t="s">
        <v>32</v>
      </c>
      <c r="D280" s="51"/>
      <c r="E280" s="51"/>
      <c r="F280" s="62"/>
    </row>
    <row r="281" spans="1:6" ht="15">
      <c r="A281" s="73">
        <v>275</v>
      </c>
      <c r="B281" s="66"/>
      <c r="C281" s="51" t="s">
        <v>32</v>
      </c>
      <c r="D281" s="51"/>
      <c r="E281" s="51"/>
      <c r="F281" s="62"/>
    </row>
    <row r="282" spans="1:6" ht="15">
      <c r="A282" s="73">
        <v>276</v>
      </c>
      <c r="B282" s="66"/>
      <c r="C282" s="51" t="s">
        <v>32</v>
      </c>
      <c r="D282" s="51"/>
      <c r="E282" s="51"/>
      <c r="F282" s="62"/>
    </row>
    <row r="283" spans="1:6" ht="15">
      <c r="A283" s="73">
        <v>277</v>
      </c>
      <c r="B283" s="66"/>
      <c r="C283" s="51" t="s">
        <v>32</v>
      </c>
      <c r="D283" s="51"/>
      <c r="E283" s="51"/>
      <c r="F283" s="62"/>
    </row>
    <row r="284" spans="1:6" ht="15">
      <c r="A284" s="73">
        <v>278</v>
      </c>
      <c r="B284" s="66"/>
      <c r="C284" s="51" t="s">
        <v>32</v>
      </c>
      <c r="D284" s="51"/>
      <c r="E284" s="51"/>
      <c r="F284" s="62"/>
    </row>
    <row r="285" spans="1:6" ht="15">
      <c r="A285" s="73">
        <v>279</v>
      </c>
      <c r="B285" s="66"/>
      <c r="C285" s="51" t="s">
        <v>32</v>
      </c>
      <c r="D285" s="51"/>
      <c r="E285" s="51"/>
      <c r="F285" s="62"/>
    </row>
    <row r="286" spans="1:6" ht="15">
      <c r="A286" s="73">
        <v>280</v>
      </c>
      <c r="B286" s="66"/>
      <c r="C286" s="51" t="s">
        <v>32</v>
      </c>
      <c r="D286" s="51"/>
      <c r="E286" s="51"/>
      <c r="F286" s="62"/>
    </row>
    <row r="287" spans="1:6" ht="15">
      <c r="A287" s="73">
        <v>281</v>
      </c>
      <c r="B287" s="66"/>
      <c r="C287" s="51" t="s">
        <v>32</v>
      </c>
      <c r="D287" s="51"/>
      <c r="E287" s="51"/>
      <c r="F287" s="62"/>
    </row>
    <row r="288" spans="1:6" ht="15">
      <c r="A288" s="73">
        <v>282</v>
      </c>
      <c r="B288" s="66"/>
      <c r="C288" s="51" t="s">
        <v>32</v>
      </c>
      <c r="D288" s="51"/>
      <c r="E288" s="51"/>
      <c r="F288" s="62"/>
    </row>
    <row r="289" spans="1:6" ht="15">
      <c r="A289" s="73">
        <v>283</v>
      </c>
      <c r="B289" s="66"/>
      <c r="C289" s="51" t="s">
        <v>32</v>
      </c>
      <c r="D289" s="51"/>
      <c r="E289" s="51"/>
      <c r="F289" s="62"/>
    </row>
    <row r="290" spans="1:6" ht="15">
      <c r="A290" s="73">
        <v>284</v>
      </c>
      <c r="B290" s="66"/>
      <c r="C290" s="51" t="s">
        <v>32</v>
      </c>
      <c r="D290" s="51"/>
      <c r="E290" s="51"/>
      <c r="F290" s="62"/>
    </row>
    <row r="291" spans="1:6" ht="15">
      <c r="A291" s="73">
        <v>285</v>
      </c>
      <c r="B291" s="66"/>
      <c r="C291" s="51" t="s">
        <v>32</v>
      </c>
      <c r="D291" s="51"/>
      <c r="E291" s="51"/>
      <c r="F291" s="62"/>
    </row>
    <row r="292" spans="1:6" ht="15">
      <c r="A292" s="73">
        <v>286</v>
      </c>
      <c r="B292" s="66"/>
      <c r="C292" s="51" t="s">
        <v>32</v>
      </c>
      <c r="D292" s="51"/>
      <c r="E292" s="51"/>
      <c r="F292" s="62"/>
    </row>
    <row r="293" spans="1:6" ht="15">
      <c r="A293" s="73">
        <v>287</v>
      </c>
      <c r="B293" s="66"/>
      <c r="C293" s="51" t="s">
        <v>32</v>
      </c>
      <c r="D293" s="51"/>
      <c r="E293" s="51"/>
      <c r="F293" s="62"/>
    </row>
    <row r="294" spans="1:6" ht="15">
      <c r="A294" s="73">
        <v>288</v>
      </c>
      <c r="B294" s="66"/>
      <c r="C294" s="51" t="s">
        <v>32</v>
      </c>
      <c r="D294" s="51"/>
      <c r="E294" s="51"/>
      <c r="F294" s="62"/>
    </row>
    <row r="295" spans="1:6" ht="15">
      <c r="A295" s="73">
        <v>289</v>
      </c>
      <c r="B295" s="66"/>
      <c r="C295" s="51" t="s">
        <v>32</v>
      </c>
      <c r="D295" s="51"/>
      <c r="E295" s="51"/>
      <c r="F295" s="62"/>
    </row>
    <row r="296" spans="1:6" ht="15">
      <c r="A296" s="73">
        <v>290</v>
      </c>
      <c r="B296" s="66"/>
      <c r="C296" s="51" t="s">
        <v>32</v>
      </c>
      <c r="D296" s="51"/>
      <c r="E296" s="51"/>
      <c r="F296" s="62"/>
    </row>
    <row r="297" spans="1:6" ht="15">
      <c r="A297" s="73">
        <v>291</v>
      </c>
      <c r="B297" s="66"/>
      <c r="C297" s="51" t="s">
        <v>32</v>
      </c>
      <c r="D297" s="51"/>
      <c r="E297" s="51"/>
      <c r="F297" s="62"/>
    </row>
    <row r="298" spans="1:6" ht="15">
      <c r="A298" s="73">
        <v>292</v>
      </c>
      <c r="B298" s="66"/>
      <c r="C298" s="51" t="s">
        <v>32</v>
      </c>
      <c r="D298" s="51"/>
      <c r="E298" s="51"/>
      <c r="F298" s="62"/>
    </row>
    <row r="299" spans="1:6" ht="15">
      <c r="A299" s="73">
        <v>293</v>
      </c>
      <c r="B299" s="66"/>
      <c r="C299" s="51" t="s">
        <v>32</v>
      </c>
      <c r="D299" s="51"/>
      <c r="E299" s="51"/>
      <c r="F299" s="62"/>
    </row>
    <row r="300" spans="1:6" ht="15">
      <c r="A300" s="73">
        <v>294</v>
      </c>
      <c r="B300" s="66"/>
      <c r="C300" s="51" t="s">
        <v>32</v>
      </c>
      <c r="D300" s="51"/>
      <c r="E300" s="51"/>
      <c r="F300" s="62"/>
    </row>
    <row r="301" spans="1:6" ht="15">
      <c r="A301" s="73">
        <v>295</v>
      </c>
      <c r="B301" s="66"/>
      <c r="C301" s="51" t="s">
        <v>32</v>
      </c>
      <c r="D301" s="51"/>
      <c r="E301" s="51"/>
      <c r="F301" s="62"/>
    </row>
    <row r="302" spans="1:6" ht="15">
      <c r="A302" s="73">
        <v>296</v>
      </c>
      <c r="B302" s="66"/>
      <c r="C302" s="51" t="s">
        <v>32</v>
      </c>
      <c r="D302" s="51"/>
      <c r="E302" s="51"/>
      <c r="F302" s="62"/>
    </row>
    <row r="303" spans="1:6" ht="15">
      <c r="A303" s="73">
        <v>297</v>
      </c>
      <c r="B303" s="66"/>
      <c r="C303" s="51" t="s">
        <v>32</v>
      </c>
      <c r="D303" s="51"/>
      <c r="E303" s="51"/>
      <c r="F303" s="62"/>
    </row>
    <row r="304" spans="1:6" ht="15">
      <c r="A304" s="73">
        <v>298</v>
      </c>
      <c r="B304" s="66"/>
      <c r="C304" s="51" t="s">
        <v>32</v>
      </c>
      <c r="D304" s="51"/>
      <c r="E304" s="51"/>
      <c r="F304" s="62"/>
    </row>
    <row r="305" spans="1:6" ht="15">
      <c r="A305" s="73">
        <v>299</v>
      </c>
      <c r="B305" s="66"/>
      <c r="C305" s="51" t="s">
        <v>32</v>
      </c>
      <c r="D305" s="51"/>
      <c r="E305" s="51"/>
      <c r="F305" s="62"/>
    </row>
    <row r="306" spans="1:6" ht="15">
      <c r="A306" s="73">
        <v>300</v>
      </c>
      <c r="B306" s="66"/>
      <c r="C306" s="51" t="s">
        <v>32</v>
      </c>
      <c r="D306" s="51"/>
      <c r="E306" s="51"/>
      <c r="F306" s="62"/>
    </row>
    <row r="307" spans="1:6" ht="15">
      <c r="A307" s="73">
        <v>301</v>
      </c>
      <c r="B307" s="66"/>
      <c r="C307" s="51" t="s">
        <v>32</v>
      </c>
      <c r="D307" s="51"/>
      <c r="E307" s="51"/>
      <c r="F307" s="62"/>
    </row>
    <row r="308" spans="1:6" ht="15">
      <c r="A308" s="73">
        <v>302</v>
      </c>
      <c r="B308" s="66"/>
      <c r="C308" s="51" t="s">
        <v>32</v>
      </c>
      <c r="D308" s="51"/>
      <c r="E308" s="51"/>
      <c r="F308" s="62"/>
    </row>
    <row r="309" spans="1:6" ht="15">
      <c r="A309" s="73">
        <v>303</v>
      </c>
      <c r="B309" s="66"/>
      <c r="C309" s="51" t="s">
        <v>32</v>
      </c>
      <c r="D309" s="51"/>
      <c r="E309" s="51"/>
      <c r="F309" s="62"/>
    </row>
  </sheetData>
  <sheetProtection password="CBCF" sheet="1" objects="1" scenarios="1"/>
  <mergeCells count="4">
    <mergeCell ref="B2:E2"/>
    <mergeCell ref="B3:E3"/>
    <mergeCell ref="B1:E1"/>
    <mergeCell ref="B4:E4"/>
  </mergeCells>
  <dataValidations count="1">
    <dataValidation type="list" allowBlank="1" showInputMessage="1" showErrorMessage="1" sqref="C7:C309">
      <formula1>$G$2:$G$4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H277"/>
  <sheetViews>
    <sheetView zoomScalePageLayoutView="0" workbookViewId="0" topLeftCell="B1">
      <selection activeCell="W9" sqref="W9"/>
    </sheetView>
  </sheetViews>
  <sheetFormatPr defaultColWidth="9.140625" defaultRowHeight="15"/>
  <cols>
    <col min="1" max="1" width="2.7109375" style="1" customWidth="1"/>
    <col min="2" max="2" width="5.00390625" style="1" customWidth="1"/>
    <col min="3" max="3" width="6.57421875" style="1" customWidth="1"/>
    <col min="4" max="4" width="27.140625" style="1" customWidth="1"/>
    <col min="5" max="5" width="12.421875" style="1" customWidth="1"/>
    <col min="6" max="10" width="9.57421875" style="1" customWidth="1"/>
    <col min="11" max="11" width="9.421875" style="1" customWidth="1"/>
    <col min="12" max="12" width="9.140625" style="1" customWidth="1"/>
    <col min="13" max="22" width="9.140625" style="41" hidden="1" customWidth="1"/>
    <col min="23" max="25" width="0" style="41" hidden="1" customWidth="1"/>
    <col min="26" max="16384" width="9.140625" style="1" customWidth="1"/>
  </cols>
  <sheetData>
    <row r="1" spans="1:60" ht="16.5" thickBot="1">
      <c r="A1" s="58"/>
      <c r="B1" s="58"/>
      <c r="C1" s="58"/>
      <c r="D1" s="124" t="s">
        <v>57</v>
      </c>
      <c r="E1" s="124"/>
      <c r="F1" s="124"/>
      <c r="G1" s="124"/>
      <c r="H1" s="124"/>
      <c r="I1" s="124"/>
      <c r="J1" s="124"/>
      <c r="K1" s="124"/>
      <c r="L1" s="47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</row>
    <row r="2" spans="1:60" ht="21.75" thickBot="1">
      <c r="A2" s="58"/>
      <c r="B2" s="58"/>
      <c r="C2" s="58"/>
      <c r="D2" s="121" t="s">
        <v>55</v>
      </c>
      <c r="E2" s="122"/>
      <c r="F2" s="122"/>
      <c r="G2" s="122"/>
      <c r="H2" s="122"/>
      <c r="I2" s="122"/>
      <c r="J2" s="122"/>
      <c r="K2" s="123"/>
      <c r="L2" s="47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</row>
    <row r="3" spans="1:60" ht="15">
      <c r="A3" s="58"/>
      <c r="B3" s="58"/>
      <c r="C3" s="58"/>
      <c r="K3" s="47"/>
      <c r="L3" s="4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</row>
    <row r="4" spans="1:60" ht="15">
      <c r="A4" s="58"/>
      <c r="B4" s="58"/>
      <c r="C4" s="58"/>
      <c r="D4" s="62" t="s">
        <v>56</v>
      </c>
      <c r="E4" s="126" t="s">
        <v>195</v>
      </c>
      <c r="F4" s="126"/>
      <c r="G4" s="126"/>
      <c r="H4" s="126"/>
      <c r="I4" s="62" t="s">
        <v>37</v>
      </c>
      <c r="J4" s="62"/>
      <c r="K4" s="47"/>
      <c r="L4" s="4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</row>
    <row r="5" spans="1:60" ht="15">
      <c r="A5" s="58"/>
      <c r="B5" s="58"/>
      <c r="C5" s="59"/>
      <c r="D5" s="62" t="s">
        <v>21</v>
      </c>
      <c r="E5" s="64">
        <f>COUNTA(D12:D189)</f>
        <v>15</v>
      </c>
      <c r="F5" s="62"/>
      <c r="G5" s="63"/>
      <c r="H5" s="62"/>
      <c r="I5" s="62" t="s">
        <v>71</v>
      </c>
      <c r="J5" s="62"/>
      <c r="K5" s="50"/>
      <c r="L5" s="4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</row>
    <row r="6" spans="3:25" s="58" customFormat="1" ht="15">
      <c r="C6" s="48"/>
      <c r="D6" s="62" t="s">
        <v>22</v>
      </c>
      <c r="E6" s="79">
        <v>0.006944444444444444</v>
      </c>
      <c r="F6" s="62"/>
      <c r="G6" s="62"/>
      <c r="H6" s="62"/>
      <c r="I6" s="62" t="s">
        <v>70</v>
      </c>
      <c r="J6" s="62"/>
      <c r="K6" s="48"/>
      <c r="M6" s="92"/>
      <c r="N6" s="92"/>
      <c r="O6" s="92"/>
      <c r="P6" s="92"/>
      <c r="Q6" s="92"/>
      <c r="R6" s="92"/>
      <c r="S6" s="92"/>
      <c r="T6" s="92"/>
      <c r="U6" s="92"/>
      <c r="V6" s="92"/>
      <c r="W6" s="93" t="s">
        <v>84</v>
      </c>
      <c r="X6" s="92"/>
      <c r="Y6" s="92"/>
    </row>
    <row r="7" spans="13:25" s="58" customFormat="1" ht="15">
      <c r="M7" s="92"/>
      <c r="N7" s="92"/>
      <c r="O7" s="92"/>
      <c r="P7" s="92"/>
      <c r="Q7" s="92"/>
      <c r="R7" s="92"/>
      <c r="S7" s="92"/>
      <c r="T7" s="92"/>
      <c r="U7" s="92"/>
      <c r="V7" s="92"/>
      <c r="W7" s="92" t="s">
        <v>212</v>
      </c>
      <c r="X7" s="92"/>
      <c r="Y7" s="92"/>
    </row>
    <row r="8" spans="6:25" s="58" customFormat="1" ht="13.5" customHeight="1">
      <c r="F8" s="60"/>
      <c r="L8" s="48" t="s">
        <v>18</v>
      </c>
      <c r="M8" s="59"/>
      <c r="N8" s="92"/>
      <c r="O8" s="92"/>
      <c r="P8" s="92"/>
      <c r="Q8" s="92" t="s">
        <v>75</v>
      </c>
      <c r="R8" s="94">
        <f>SUM(R12:R191)</f>
        <v>0</v>
      </c>
      <c r="S8" s="92"/>
      <c r="T8" s="92"/>
      <c r="U8" s="92"/>
      <c r="V8" s="92"/>
      <c r="W8" s="92" t="s">
        <v>194</v>
      </c>
      <c r="X8" s="92"/>
      <c r="Y8" s="92"/>
    </row>
    <row r="9" spans="3:25" s="58" customFormat="1" ht="13.5" customHeight="1">
      <c r="C9" s="59"/>
      <c r="D9" s="81" t="s">
        <v>76</v>
      </c>
      <c r="E9" s="59"/>
      <c r="F9" s="59"/>
      <c r="G9" s="59"/>
      <c r="H9" s="59"/>
      <c r="I9" s="59"/>
      <c r="J9" s="59"/>
      <c r="K9" s="59"/>
      <c r="L9" s="48"/>
      <c r="M9" s="92"/>
      <c r="N9" s="92"/>
      <c r="O9" s="92"/>
      <c r="P9" s="92"/>
      <c r="Q9" s="92"/>
      <c r="R9" s="92"/>
      <c r="S9" s="92"/>
      <c r="T9" s="92"/>
      <c r="U9" s="92"/>
      <c r="V9" s="92"/>
      <c r="W9" s="92">
        <v>0</v>
      </c>
      <c r="X9" s="92"/>
      <c r="Y9" s="92"/>
    </row>
    <row r="10" spans="3:25" s="58" customFormat="1" ht="15">
      <c r="C10" s="48"/>
      <c r="D10" s="48"/>
      <c r="E10" s="48"/>
      <c r="F10" s="61"/>
      <c r="G10" s="48"/>
      <c r="H10" s="48"/>
      <c r="I10" s="48"/>
      <c r="J10" s="48"/>
      <c r="K10" s="48"/>
      <c r="L10" s="48" t="s">
        <v>18</v>
      </c>
      <c r="M10" s="59"/>
      <c r="N10" s="92"/>
      <c r="O10" s="92"/>
      <c r="P10" s="92"/>
      <c r="Q10" s="125" t="s">
        <v>69</v>
      </c>
      <c r="R10" s="125"/>
      <c r="S10" s="92"/>
      <c r="T10" s="125" t="s">
        <v>68</v>
      </c>
      <c r="U10" s="125"/>
      <c r="V10" s="92"/>
      <c r="W10" s="92" t="s">
        <v>83</v>
      </c>
      <c r="X10" s="92"/>
      <c r="Y10" s="92"/>
    </row>
    <row r="11" spans="2:60" ht="15">
      <c r="B11" s="1" t="s">
        <v>40</v>
      </c>
      <c r="C11" s="75" t="s">
        <v>58</v>
      </c>
      <c r="D11" s="76" t="s">
        <v>59</v>
      </c>
      <c r="E11" s="76" t="s">
        <v>60</v>
      </c>
      <c r="F11" s="76" t="s">
        <v>61</v>
      </c>
      <c r="G11" s="76" t="s">
        <v>62</v>
      </c>
      <c r="H11" s="76" t="s">
        <v>63</v>
      </c>
      <c r="I11" s="76" t="s">
        <v>64</v>
      </c>
      <c r="J11" s="76" t="s">
        <v>65</v>
      </c>
      <c r="K11" s="76" t="s">
        <v>30</v>
      </c>
      <c r="L11" s="49" t="s">
        <v>18</v>
      </c>
      <c r="M11" s="59"/>
      <c r="N11" s="92" t="s">
        <v>26</v>
      </c>
      <c r="O11" s="92" t="s">
        <v>27</v>
      </c>
      <c r="P11" s="92" t="s">
        <v>28</v>
      </c>
      <c r="Q11" s="92" t="s">
        <v>66</v>
      </c>
      <c r="R11" s="92" t="s">
        <v>29</v>
      </c>
      <c r="S11" s="39"/>
      <c r="T11" s="39" t="s">
        <v>67</v>
      </c>
      <c r="U11" s="39" t="s">
        <v>29</v>
      </c>
      <c r="V11" s="39"/>
      <c r="W11" s="39" t="s">
        <v>67</v>
      </c>
      <c r="X11" s="39" t="s">
        <v>29</v>
      </c>
      <c r="Y11" s="39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</row>
    <row r="12" spans="2:60" ht="15">
      <c r="B12" s="41">
        <v>1</v>
      </c>
      <c r="C12" s="51">
        <v>6</v>
      </c>
      <c r="D12" s="51" t="s">
        <v>122</v>
      </c>
      <c r="E12" s="51" t="s">
        <v>201</v>
      </c>
      <c r="F12" s="51" t="s">
        <v>123</v>
      </c>
      <c r="G12" s="51" t="s">
        <v>124</v>
      </c>
      <c r="H12" s="51" t="s">
        <v>125</v>
      </c>
      <c r="I12" s="51" t="s">
        <v>126</v>
      </c>
      <c r="J12" s="51" t="s">
        <v>127</v>
      </c>
      <c r="K12" s="51" t="s">
        <v>15</v>
      </c>
      <c r="L12" s="49" t="s">
        <v>18</v>
      </c>
      <c r="M12" s="59"/>
      <c r="N12" s="92">
        <v>1</v>
      </c>
      <c r="O12" s="92">
        <f>Soal!M2</f>
        <v>0</v>
      </c>
      <c r="P12" s="92" t="str">
        <f>LEFT(O12,1)</f>
        <v>0</v>
      </c>
      <c r="Q12" s="92">
        <f aca="true" t="shared" si="0" ref="Q12:Q43">C12</f>
        <v>6</v>
      </c>
      <c r="R12" s="92">
        <f>IF(K12=P12,1,0)</f>
        <v>0</v>
      </c>
      <c r="S12" s="39"/>
      <c r="T12" s="39">
        <v>1</v>
      </c>
      <c r="U12" s="39">
        <f>IF(Q12=0,0,VLOOKUP(T12,$Q$12:$R$191,2,FALSE))</f>
        <v>0</v>
      </c>
      <c r="V12" s="39"/>
      <c r="W12" s="39">
        <v>1</v>
      </c>
      <c r="X12" s="39">
        <v>0</v>
      </c>
      <c r="Y12" s="39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</row>
    <row r="13" spans="2:60" ht="15">
      <c r="B13" s="41">
        <v>2</v>
      </c>
      <c r="C13" s="51">
        <v>7</v>
      </c>
      <c r="D13" s="51" t="s">
        <v>128</v>
      </c>
      <c r="E13" s="51" t="s">
        <v>202</v>
      </c>
      <c r="F13" s="51" t="s">
        <v>129</v>
      </c>
      <c r="G13" s="51" t="s">
        <v>130</v>
      </c>
      <c r="H13" s="51" t="s">
        <v>131</v>
      </c>
      <c r="I13" s="51" t="s">
        <v>132</v>
      </c>
      <c r="J13" s="51" t="s">
        <v>133</v>
      </c>
      <c r="K13" s="65" t="s">
        <v>15</v>
      </c>
      <c r="L13" s="49" t="s">
        <v>18</v>
      </c>
      <c r="M13" s="59"/>
      <c r="N13" s="39">
        <v>2</v>
      </c>
      <c r="O13" s="92">
        <f>Soal!M3</f>
        <v>0</v>
      </c>
      <c r="P13" s="39" t="str">
        <f aca="true" t="shared" si="1" ref="P13:P23">LEFT(O13,1)</f>
        <v>0</v>
      </c>
      <c r="Q13" s="92">
        <f t="shared" si="0"/>
        <v>7</v>
      </c>
      <c r="R13" s="92">
        <f aca="true" t="shared" si="2" ref="R13:R23">IF(K13=P13,1,0)</f>
        <v>0</v>
      </c>
      <c r="S13" s="39"/>
      <c r="T13" s="39">
        <v>2</v>
      </c>
      <c r="U13" s="39">
        <f aca="true" t="shared" si="3" ref="U13:U76">IF(Q13=0,0,VLOOKUP(T13,$Q$12:$R$191,2,FALSE))</f>
        <v>0</v>
      </c>
      <c r="V13" s="39"/>
      <c r="W13" s="39">
        <v>2</v>
      </c>
      <c r="X13" s="39">
        <v>0</v>
      </c>
      <c r="Y13" s="39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</row>
    <row r="14" spans="2:60" ht="15">
      <c r="B14" s="41">
        <v>3</v>
      </c>
      <c r="C14" s="51">
        <v>8</v>
      </c>
      <c r="D14" s="51" t="s">
        <v>134</v>
      </c>
      <c r="E14" s="51" t="s">
        <v>203</v>
      </c>
      <c r="F14" s="51" t="s">
        <v>135</v>
      </c>
      <c r="G14" s="51" t="s">
        <v>136</v>
      </c>
      <c r="H14" s="51" t="s">
        <v>137</v>
      </c>
      <c r="I14" s="51" t="s">
        <v>138</v>
      </c>
      <c r="J14" s="51" t="s">
        <v>139</v>
      </c>
      <c r="K14" s="51" t="s">
        <v>7</v>
      </c>
      <c r="L14" s="49" t="s">
        <v>18</v>
      </c>
      <c r="M14" s="59"/>
      <c r="N14" s="39">
        <v>3</v>
      </c>
      <c r="O14" s="92">
        <f>Soal!M4</f>
        <v>0</v>
      </c>
      <c r="P14" s="39" t="str">
        <f t="shared" si="1"/>
        <v>0</v>
      </c>
      <c r="Q14" s="92">
        <f t="shared" si="0"/>
        <v>8</v>
      </c>
      <c r="R14" s="92">
        <f t="shared" si="2"/>
        <v>0</v>
      </c>
      <c r="S14" s="39"/>
      <c r="T14" s="39">
        <v>3</v>
      </c>
      <c r="U14" s="39">
        <f t="shared" si="3"/>
        <v>0</v>
      </c>
      <c r="V14" s="39"/>
      <c r="W14" s="39">
        <v>3</v>
      </c>
      <c r="X14" s="39">
        <v>0</v>
      </c>
      <c r="Y14" s="39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</row>
    <row r="15" spans="2:60" ht="15">
      <c r="B15" s="41">
        <v>4</v>
      </c>
      <c r="C15" s="51">
        <v>14</v>
      </c>
      <c r="D15" s="51" t="s">
        <v>170</v>
      </c>
      <c r="E15" s="51" t="s">
        <v>209</v>
      </c>
      <c r="F15" s="51" t="s">
        <v>171</v>
      </c>
      <c r="G15" s="51" t="s">
        <v>172</v>
      </c>
      <c r="H15" s="51" t="s">
        <v>173</v>
      </c>
      <c r="I15" s="51" t="s">
        <v>174</v>
      </c>
      <c r="J15" s="51" t="s">
        <v>175</v>
      </c>
      <c r="K15" s="51" t="s">
        <v>11</v>
      </c>
      <c r="L15" s="49" t="s">
        <v>18</v>
      </c>
      <c r="M15" s="59"/>
      <c r="N15" s="39">
        <v>4</v>
      </c>
      <c r="O15" s="92">
        <f>Soal!M5</f>
        <v>0</v>
      </c>
      <c r="P15" s="39" t="str">
        <f t="shared" si="1"/>
        <v>0</v>
      </c>
      <c r="Q15" s="92">
        <f t="shared" si="0"/>
        <v>14</v>
      </c>
      <c r="R15" s="92">
        <f t="shared" si="2"/>
        <v>0</v>
      </c>
      <c r="S15" s="39"/>
      <c r="T15" s="39">
        <v>4</v>
      </c>
      <c r="U15" s="39">
        <f t="shared" si="3"/>
        <v>0</v>
      </c>
      <c r="V15" s="39"/>
      <c r="W15" s="39">
        <v>4</v>
      </c>
      <c r="X15" s="39">
        <v>0</v>
      </c>
      <c r="Y15" s="39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</row>
    <row r="16" spans="2:60" ht="15">
      <c r="B16" s="41">
        <v>5</v>
      </c>
      <c r="C16" s="51">
        <v>15</v>
      </c>
      <c r="D16" s="51" t="s">
        <v>176</v>
      </c>
      <c r="E16" s="51" t="s">
        <v>210</v>
      </c>
      <c r="F16" s="51" t="s">
        <v>177</v>
      </c>
      <c r="G16" s="51" t="s">
        <v>178</v>
      </c>
      <c r="H16" s="51" t="s">
        <v>179</v>
      </c>
      <c r="I16" s="51" t="s">
        <v>180</v>
      </c>
      <c r="J16" s="51" t="s">
        <v>181</v>
      </c>
      <c r="K16" s="51" t="s">
        <v>9</v>
      </c>
      <c r="L16" s="49" t="s">
        <v>18</v>
      </c>
      <c r="M16" s="59"/>
      <c r="N16" s="39">
        <v>5</v>
      </c>
      <c r="O16" s="92">
        <f>Soal!M6</f>
        <v>0</v>
      </c>
      <c r="P16" s="39" t="str">
        <f t="shared" si="1"/>
        <v>0</v>
      </c>
      <c r="Q16" s="92">
        <f t="shared" si="0"/>
        <v>15</v>
      </c>
      <c r="R16" s="92">
        <f t="shared" si="2"/>
        <v>0</v>
      </c>
      <c r="S16" s="39"/>
      <c r="T16" s="39">
        <v>5</v>
      </c>
      <c r="U16" s="39">
        <f t="shared" si="3"/>
        <v>0</v>
      </c>
      <c r="V16" s="39"/>
      <c r="W16" s="39">
        <v>5</v>
      </c>
      <c r="X16" s="39">
        <v>0</v>
      </c>
      <c r="Y16" s="39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</row>
    <row r="17" spans="2:60" ht="15">
      <c r="B17" s="41">
        <v>6</v>
      </c>
      <c r="C17" s="51">
        <v>11</v>
      </c>
      <c r="D17" s="51" t="s">
        <v>152</v>
      </c>
      <c r="E17" s="51" t="s">
        <v>206</v>
      </c>
      <c r="F17" s="51" t="s">
        <v>153</v>
      </c>
      <c r="G17" s="51" t="s">
        <v>154</v>
      </c>
      <c r="H17" s="51" t="s">
        <v>155</v>
      </c>
      <c r="I17" s="51" t="s">
        <v>156</v>
      </c>
      <c r="J17" s="51" t="s">
        <v>157</v>
      </c>
      <c r="K17" s="51" t="s">
        <v>9</v>
      </c>
      <c r="L17" s="49" t="s">
        <v>18</v>
      </c>
      <c r="M17" s="59"/>
      <c r="N17" s="39">
        <v>6</v>
      </c>
      <c r="O17" s="92">
        <f>Soal!M7</f>
        <v>0</v>
      </c>
      <c r="P17" s="39" t="str">
        <f t="shared" si="1"/>
        <v>0</v>
      </c>
      <c r="Q17" s="92">
        <f t="shared" si="0"/>
        <v>11</v>
      </c>
      <c r="R17" s="92">
        <f t="shared" si="2"/>
        <v>0</v>
      </c>
      <c r="S17" s="39"/>
      <c r="T17" s="39">
        <v>6</v>
      </c>
      <c r="U17" s="39">
        <f t="shared" si="3"/>
        <v>0</v>
      </c>
      <c r="V17" s="39"/>
      <c r="W17" s="39">
        <v>6</v>
      </c>
      <c r="X17" s="39">
        <v>0</v>
      </c>
      <c r="Y17" s="39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</row>
    <row r="18" spans="2:60" ht="15">
      <c r="B18" s="41">
        <v>7</v>
      </c>
      <c r="C18" s="51">
        <v>10</v>
      </c>
      <c r="D18" s="51" t="s">
        <v>146</v>
      </c>
      <c r="E18" s="51" t="s">
        <v>205</v>
      </c>
      <c r="F18" s="51" t="s">
        <v>147</v>
      </c>
      <c r="G18" s="51" t="s">
        <v>148</v>
      </c>
      <c r="H18" s="51" t="s">
        <v>149</v>
      </c>
      <c r="I18" s="51" t="s">
        <v>150</v>
      </c>
      <c r="J18" s="51" t="s">
        <v>151</v>
      </c>
      <c r="K18" s="51" t="s">
        <v>11</v>
      </c>
      <c r="L18" s="49" t="s">
        <v>18</v>
      </c>
      <c r="M18" s="59"/>
      <c r="N18" s="39">
        <v>7</v>
      </c>
      <c r="O18" s="92">
        <f>Soal!M8</f>
        <v>0</v>
      </c>
      <c r="P18" s="39" t="str">
        <f t="shared" si="1"/>
        <v>0</v>
      </c>
      <c r="Q18" s="92">
        <f t="shared" si="0"/>
        <v>10</v>
      </c>
      <c r="R18" s="92">
        <f t="shared" si="2"/>
        <v>0</v>
      </c>
      <c r="S18" s="39"/>
      <c r="T18" s="39">
        <v>7</v>
      </c>
      <c r="U18" s="39">
        <f t="shared" si="3"/>
        <v>0</v>
      </c>
      <c r="V18" s="39"/>
      <c r="W18" s="39">
        <v>7</v>
      </c>
      <c r="X18" s="39">
        <v>0</v>
      </c>
      <c r="Y18" s="39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</row>
    <row r="19" spans="2:60" ht="15">
      <c r="B19" s="41">
        <v>8</v>
      </c>
      <c r="C19" s="51">
        <v>13</v>
      </c>
      <c r="D19" s="51" t="s">
        <v>164</v>
      </c>
      <c r="E19" s="51" t="s">
        <v>208</v>
      </c>
      <c r="F19" s="51" t="s">
        <v>165</v>
      </c>
      <c r="G19" s="51" t="s">
        <v>166</v>
      </c>
      <c r="H19" s="51" t="s">
        <v>167</v>
      </c>
      <c r="I19" s="51" t="s">
        <v>168</v>
      </c>
      <c r="J19" s="51" t="s">
        <v>169</v>
      </c>
      <c r="K19" s="51" t="s">
        <v>9</v>
      </c>
      <c r="L19" s="49" t="s">
        <v>18</v>
      </c>
      <c r="M19" s="59"/>
      <c r="N19" s="39">
        <v>8</v>
      </c>
      <c r="O19" s="92">
        <f>Soal!M9</f>
        <v>0</v>
      </c>
      <c r="P19" s="39" t="str">
        <f t="shared" si="1"/>
        <v>0</v>
      </c>
      <c r="Q19" s="92">
        <f t="shared" si="0"/>
        <v>13</v>
      </c>
      <c r="R19" s="92">
        <f t="shared" si="2"/>
        <v>0</v>
      </c>
      <c r="S19" s="39"/>
      <c r="T19" s="39">
        <v>8</v>
      </c>
      <c r="U19" s="39">
        <f t="shared" si="3"/>
        <v>0</v>
      </c>
      <c r="V19" s="39"/>
      <c r="W19" s="39">
        <v>8</v>
      </c>
      <c r="X19" s="39">
        <v>0</v>
      </c>
      <c r="Y19" s="39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2:60" ht="15">
      <c r="B20" s="41">
        <v>9</v>
      </c>
      <c r="C20" s="51">
        <v>3</v>
      </c>
      <c r="D20" s="51" t="s">
        <v>104</v>
      </c>
      <c r="E20" s="51" t="s">
        <v>198</v>
      </c>
      <c r="F20" s="51" t="s">
        <v>105</v>
      </c>
      <c r="G20" s="51" t="s">
        <v>106</v>
      </c>
      <c r="H20" s="51" t="s">
        <v>107</v>
      </c>
      <c r="I20" s="51" t="s">
        <v>108</v>
      </c>
      <c r="J20" s="51" t="s">
        <v>109</v>
      </c>
      <c r="K20" s="51" t="s">
        <v>11</v>
      </c>
      <c r="L20" s="49" t="s">
        <v>18</v>
      </c>
      <c r="M20" s="59"/>
      <c r="N20" s="39">
        <v>9</v>
      </c>
      <c r="O20" s="92">
        <f>Soal!M10</f>
        <v>0</v>
      </c>
      <c r="P20" s="39" t="str">
        <f t="shared" si="1"/>
        <v>0</v>
      </c>
      <c r="Q20" s="92">
        <f t="shared" si="0"/>
        <v>3</v>
      </c>
      <c r="R20" s="92">
        <f t="shared" si="2"/>
        <v>0</v>
      </c>
      <c r="S20" s="39"/>
      <c r="T20" s="39">
        <v>9</v>
      </c>
      <c r="U20" s="39">
        <f t="shared" si="3"/>
        <v>0</v>
      </c>
      <c r="V20" s="39"/>
      <c r="W20" s="39">
        <v>9</v>
      </c>
      <c r="X20" s="39">
        <v>0</v>
      </c>
      <c r="Y20" s="39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2:60" ht="15">
      <c r="B21" s="41">
        <v>10</v>
      </c>
      <c r="C21" s="51">
        <v>9</v>
      </c>
      <c r="D21" s="51" t="s">
        <v>140</v>
      </c>
      <c r="E21" s="51" t="s">
        <v>204</v>
      </c>
      <c r="F21" s="51" t="s">
        <v>141</v>
      </c>
      <c r="G21" s="51" t="s">
        <v>142</v>
      </c>
      <c r="H21" s="51" t="s">
        <v>143</v>
      </c>
      <c r="I21" s="51" t="s">
        <v>144</v>
      </c>
      <c r="J21" s="51" t="s">
        <v>145</v>
      </c>
      <c r="K21" s="51" t="s">
        <v>11</v>
      </c>
      <c r="L21" s="49" t="s">
        <v>18</v>
      </c>
      <c r="M21" s="59"/>
      <c r="N21" s="39">
        <v>10</v>
      </c>
      <c r="O21" s="92">
        <f>Soal!M11</f>
        <v>0</v>
      </c>
      <c r="P21" s="39" t="str">
        <f t="shared" si="1"/>
        <v>0</v>
      </c>
      <c r="Q21" s="92">
        <f t="shared" si="0"/>
        <v>9</v>
      </c>
      <c r="R21" s="92">
        <f t="shared" si="2"/>
        <v>0</v>
      </c>
      <c r="S21" s="39"/>
      <c r="T21" s="39">
        <v>10</v>
      </c>
      <c r="U21" s="39">
        <f t="shared" si="3"/>
        <v>0</v>
      </c>
      <c r="V21" s="39"/>
      <c r="W21" s="39">
        <v>10</v>
      </c>
      <c r="X21" s="39">
        <v>0</v>
      </c>
      <c r="Y21" s="39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2:60" ht="15">
      <c r="B22" s="41">
        <v>11</v>
      </c>
      <c r="C22" s="51">
        <v>2</v>
      </c>
      <c r="D22" s="51" t="s">
        <v>98</v>
      </c>
      <c r="E22" s="51" t="s">
        <v>197</v>
      </c>
      <c r="F22" s="51" t="s">
        <v>99</v>
      </c>
      <c r="G22" s="51" t="s">
        <v>100</v>
      </c>
      <c r="H22" s="51" t="s">
        <v>101</v>
      </c>
      <c r="I22" s="51" t="s">
        <v>102</v>
      </c>
      <c r="J22" s="51" t="s">
        <v>103</v>
      </c>
      <c r="K22" s="51" t="s">
        <v>7</v>
      </c>
      <c r="L22" s="49" t="s">
        <v>18</v>
      </c>
      <c r="M22" s="59"/>
      <c r="N22" s="39">
        <v>11</v>
      </c>
      <c r="O22" s="92">
        <f>Soal!M12</f>
        <v>0</v>
      </c>
      <c r="P22" s="39" t="str">
        <f t="shared" si="1"/>
        <v>0</v>
      </c>
      <c r="Q22" s="92">
        <f t="shared" si="0"/>
        <v>2</v>
      </c>
      <c r="R22" s="92">
        <f t="shared" si="2"/>
        <v>0</v>
      </c>
      <c r="S22" s="39"/>
      <c r="T22" s="39">
        <v>11</v>
      </c>
      <c r="U22" s="39">
        <f t="shared" si="3"/>
        <v>0</v>
      </c>
      <c r="V22" s="39"/>
      <c r="W22" s="39">
        <v>11</v>
      </c>
      <c r="X22" s="39">
        <v>0</v>
      </c>
      <c r="Y22" s="39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2:60" ht="15">
      <c r="B23" s="41">
        <v>12</v>
      </c>
      <c r="C23" s="51">
        <v>4</v>
      </c>
      <c r="D23" s="51" t="s">
        <v>110</v>
      </c>
      <c r="E23" s="51" t="s">
        <v>199</v>
      </c>
      <c r="F23" s="51" t="s">
        <v>111</v>
      </c>
      <c r="G23" s="51" t="s">
        <v>112</v>
      </c>
      <c r="H23" s="51" t="s">
        <v>113</v>
      </c>
      <c r="I23" s="51" t="s">
        <v>114</v>
      </c>
      <c r="J23" s="51" t="s">
        <v>115</v>
      </c>
      <c r="K23" s="51" t="s">
        <v>14</v>
      </c>
      <c r="L23" s="49" t="s">
        <v>18</v>
      </c>
      <c r="M23" s="59"/>
      <c r="N23" s="39">
        <v>12</v>
      </c>
      <c r="O23" s="92">
        <f>Soal!M13</f>
        <v>0</v>
      </c>
      <c r="P23" s="39" t="str">
        <f t="shared" si="1"/>
        <v>0</v>
      </c>
      <c r="Q23" s="92">
        <f t="shared" si="0"/>
        <v>4</v>
      </c>
      <c r="R23" s="92">
        <f t="shared" si="2"/>
        <v>0</v>
      </c>
      <c r="S23" s="39"/>
      <c r="T23" s="39">
        <v>12</v>
      </c>
      <c r="U23" s="39">
        <f t="shared" si="3"/>
        <v>0</v>
      </c>
      <c r="V23" s="39"/>
      <c r="W23" s="39">
        <v>12</v>
      </c>
      <c r="X23" s="39">
        <v>0</v>
      </c>
      <c r="Y23" s="39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2:60" ht="15">
      <c r="B24" s="41">
        <v>13</v>
      </c>
      <c r="C24" s="51">
        <v>1</v>
      </c>
      <c r="D24" s="51" t="s">
        <v>92</v>
      </c>
      <c r="E24" s="51" t="s">
        <v>196</v>
      </c>
      <c r="F24" s="51" t="s">
        <v>93</v>
      </c>
      <c r="G24" s="51" t="s">
        <v>94</v>
      </c>
      <c r="H24" s="51" t="s">
        <v>95</v>
      </c>
      <c r="I24" s="51" t="s">
        <v>96</v>
      </c>
      <c r="J24" s="51" t="s">
        <v>97</v>
      </c>
      <c r="K24" s="51" t="s">
        <v>15</v>
      </c>
      <c r="L24" s="49" t="s">
        <v>18</v>
      </c>
      <c r="M24" s="59"/>
      <c r="N24" s="39">
        <v>13</v>
      </c>
      <c r="O24" s="92">
        <f>Soal!M14</f>
        <v>0</v>
      </c>
      <c r="P24" s="39" t="str">
        <f aca="true" t="shared" si="4" ref="P24:P87">LEFT(O24,1)</f>
        <v>0</v>
      </c>
      <c r="Q24" s="92">
        <f t="shared" si="0"/>
        <v>1</v>
      </c>
      <c r="R24" s="92">
        <f aca="true" t="shared" si="5" ref="R24:R87">IF(K24=P24,1,0)</f>
        <v>0</v>
      </c>
      <c r="S24" s="39"/>
      <c r="T24" s="39">
        <v>13</v>
      </c>
      <c r="U24" s="39">
        <f t="shared" si="3"/>
        <v>0</v>
      </c>
      <c r="V24" s="39"/>
      <c r="W24" s="39">
        <v>13</v>
      </c>
      <c r="X24" s="39">
        <v>0</v>
      </c>
      <c r="Y24" s="39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</row>
    <row r="25" spans="2:60" ht="15">
      <c r="B25" s="41">
        <v>14</v>
      </c>
      <c r="C25" s="51">
        <v>5</v>
      </c>
      <c r="D25" s="51" t="s">
        <v>116</v>
      </c>
      <c r="E25" s="51" t="s">
        <v>200</v>
      </c>
      <c r="F25" s="51" t="s">
        <v>117</v>
      </c>
      <c r="G25" s="51" t="s">
        <v>118</v>
      </c>
      <c r="H25" s="51" t="s">
        <v>119</v>
      </c>
      <c r="I25" s="51" t="s">
        <v>120</v>
      </c>
      <c r="J25" s="51" t="s">
        <v>121</v>
      </c>
      <c r="K25" s="51" t="s">
        <v>9</v>
      </c>
      <c r="L25" s="49" t="s">
        <v>18</v>
      </c>
      <c r="M25" s="59"/>
      <c r="N25" s="39">
        <v>14</v>
      </c>
      <c r="O25" s="92">
        <f>Soal!M15</f>
        <v>0</v>
      </c>
      <c r="P25" s="39" t="str">
        <f t="shared" si="4"/>
        <v>0</v>
      </c>
      <c r="Q25" s="92">
        <f t="shared" si="0"/>
        <v>5</v>
      </c>
      <c r="R25" s="92">
        <f t="shared" si="5"/>
        <v>0</v>
      </c>
      <c r="S25" s="39"/>
      <c r="T25" s="39">
        <v>14</v>
      </c>
      <c r="U25" s="39">
        <f t="shared" si="3"/>
        <v>0</v>
      </c>
      <c r="V25" s="39"/>
      <c r="W25" s="39">
        <v>14</v>
      </c>
      <c r="X25" s="39">
        <v>0</v>
      </c>
      <c r="Y25" s="39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</row>
    <row r="26" spans="2:60" ht="15">
      <c r="B26" s="41">
        <v>15</v>
      </c>
      <c r="C26" s="51">
        <v>12</v>
      </c>
      <c r="D26" s="51" t="s">
        <v>158</v>
      </c>
      <c r="E26" s="51" t="s">
        <v>207</v>
      </c>
      <c r="F26" s="51" t="s">
        <v>159</v>
      </c>
      <c r="G26" s="51" t="s">
        <v>160</v>
      </c>
      <c r="H26" s="51" t="s">
        <v>161</v>
      </c>
      <c r="I26" s="51" t="s">
        <v>162</v>
      </c>
      <c r="J26" s="51" t="s">
        <v>163</v>
      </c>
      <c r="K26" s="51" t="s">
        <v>11</v>
      </c>
      <c r="L26" s="49" t="s">
        <v>18</v>
      </c>
      <c r="M26" s="59"/>
      <c r="N26" s="39">
        <v>15</v>
      </c>
      <c r="O26" s="92">
        <f>Soal!M16</f>
        <v>0</v>
      </c>
      <c r="P26" s="39" t="str">
        <f t="shared" si="4"/>
        <v>0</v>
      </c>
      <c r="Q26" s="92">
        <f t="shared" si="0"/>
        <v>12</v>
      </c>
      <c r="R26" s="92">
        <f t="shared" si="5"/>
        <v>0</v>
      </c>
      <c r="S26" s="39"/>
      <c r="T26" s="39">
        <v>15</v>
      </c>
      <c r="U26" s="39">
        <f t="shared" si="3"/>
        <v>0</v>
      </c>
      <c r="V26" s="39"/>
      <c r="W26" s="39">
        <v>15</v>
      </c>
      <c r="X26" s="39">
        <v>0</v>
      </c>
      <c r="Y26" s="39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2:60" ht="15">
      <c r="B27" s="41">
        <v>16</v>
      </c>
      <c r="C27" s="51"/>
      <c r="D27" s="51"/>
      <c r="E27" s="78"/>
      <c r="F27" s="78"/>
      <c r="G27" s="78"/>
      <c r="H27" s="78"/>
      <c r="I27" s="78"/>
      <c r="J27" s="78"/>
      <c r="K27" s="77"/>
      <c r="L27" s="49" t="s">
        <v>18</v>
      </c>
      <c r="M27" s="59"/>
      <c r="N27" s="39">
        <v>16</v>
      </c>
      <c r="O27" s="92">
        <f>Soal!M17</f>
        <v>0</v>
      </c>
      <c r="P27" s="39" t="str">
        <f t="shared" si="4"/>
        <v>0</v>
      </c>
      <c r="Q27" s="92">
        <f t="shared" si="0"/>
        <v>0</v>
      </c>
      <c r="R27" s="92">
        <f t="shared" si="5"/>
        <v>0</v>
      </c>
      <c r="S27" s="39"/>
      <c r="T27" s="39">
        <v>16</v>
      </c>
      <c r="U27" s="39">
        <f t="shared" si="3"/>
        <v>0</v>
      </c>
      <c r="V27" s="39"/>
      <c r="W27" s="39">
        <v>16</v>
      </c>
      <c r="X27" s="39">
        <v>0</v>
      </c>
      <c r="Y27" s="39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2:60" ht="15">
      <c r="B28" s="41">
        <v>17</v>
      </c>
      <c r="C28" s="51"/>
      <c r="D28" s="51"/>
      <c r="E28" s="51"/>
      <c r="F28" s="51"/>
      <c r="G28" s="51"/>
      <c r="H28" s="51"/>
      <c r="I28" s="51"/>
      <c r="J28" s="51"/>
      <c r="K28" s="77"/>
      <c r="L28" s="49" t="s">
        <v>18</v>
      </c>
      <c r="M28" s="59"/>
      <c r="N28" s="39">
        <v>17</v>
      </c>
      <c r="O28" s="92">
        <f>Soal!M18</f>
        <v>0</v>
      </c>
      <c r="P28" s="39" t="str">
        <f t="shared" si="4"/>
        <v>0</v>
      </c>
      <c r="Q28" s="92">
        <f t="shared" si="0"/>
        <v>0</v>
      </c>
      <c r="R28" s="92">
        <f t="shared" si="5"/>
        <v>0</v>
      </c>
      <c r="S28" s="39"/>
      <c r="T28" s="39">
        <v>17</v>
      </c>
      <c r="U28" s="39">
        <f t="shared" si="3"/>
        <v>0</v>
      </c>
      <c r="V28" s="39"/>
      <c r="W28" s="39">
        <v>17</v>
      </c>
      <c r="X28" s="39">
        <v>0</v>
      </c>
      <c r="Y28" s="39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2:60" ht="15">
      <c r="B29" s="41">
        <v>18</v>
      </c>
      <c r="C29" s="51"/>
      <c r="D29" s="51"/>
      <c r="E29" s="51"/>
      <c r="F29" s="51"/>
      <c r="G29" s="51"/>
      <c r="H29" s="51"/>
      <c r="I29" s="51"/>
      <c r="J29" s="51"/>
      <c r="K29" s="77"/>
      <c r="L29" s="49" t="s">
        <v>18</v>
      </c>
      <c r="M29" s="59"/>
      <c r="N29" s="39">
        <v>18</v>
      </c>
      <c r="O29" s="92">
        <f>Soal!M19</f>
        <v>0</v>
      </c>
      <c r="P29" s="39" t="str">
        <f t="shared" si="4"/>
        <v>0</v>
      </c>
      <c r="Q29" s="92">
        <f t="shared" si="0"/>
        <v>0</v>
      </c>
      <c r="R29" s="92">
        <f t="shared" si="5"/>
        <v>0</v>
      </c>
      <c r="S29" s="39"/>
      <c r="T29" s="39">
        <v>18</v>
      </c>
      <c r="U29" s="39">
        <f t="shared" si="3"/>
        <v>0</v>
      </c>
      <c r="V29" s="39"/>
      <c r="W29" s="39">
        <v>18</v>
      </c>
      <c r="X29" s="39">
        <v>0</v>
      </c>
      <c r="Y29" s="39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0" spans="2:60" ht="15">
      <c r="B30" s="41">
        <v>19</v>
      </c>
      <c r="C30" s="51"/>
      <c r="D30" s="51"/>
      <c r="E30" s="51"/>
      <c r="F30" s="51"/>
      <c r="G30" s="51"/>
      <c r="H30" s="51"/>
      <c r="I30" s="51"/>
      <c r="J30" s="51"/>
      <c r="K30" s="77"/>
      <c r="L30" s="49" t="s">
        <v>18</v>
      </c>
      <c r="M30" s="59"/>
      <c r="N30" s="39">
        <v>19</v>
      </c>
      <c r="O30" s="92">
        <f>Soal!M20</f>
        <v>0</v>
      </c>
      <c r="P30" s="39" t="str">
        <f t="shared" si="4"/>
        <v>0</v>
      </c>
      <c r="Q30" s="92">
        <f t="shared" si="0"/>
        <v>0</v>
      </c>
      <c r="R30" s="92">
        <f t="shared" si="5"/>
        <v>0</v>
      </c>
      <c r="S30" s="39"/>
      <c r="T30" s="39">
        <v>19</v>
      </c>
      <c r="U30" s="39">
        <f t="shared" si="3"/>
        <v>0</v>
      </c>
      <c r="V30" s="39"/>
      <c r="W30" s="39">
        <v>19</v>
      </c>
      <c r="X30" s="39">
        <v>0</v>
      </c>
      <c r="Y30" s="39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</row>
    <row r="31" spans="2:60" ht="15">
      <c r="B31" s="41">
        <v>20</v>
      </c>
      <c r="C31" s="51"/>
      <c r="D31" s="51"/>
      <c r="E31" s="51"/>
      <c r="F31" s="51"/>
      <c r="G31" s="51"/>
      <c r="H31" s="51"/>
      <c r="I31" s="51"/>
      <c r="J31" s="51"/>
      <c r="K31" s="77"/>
      <c r="L31" s="49" t="s">
        <v>18</v>
      </c>
      <c r="M31" s="59"/>
      <c r="N31" s="39">
        <v>20</v>
      </c>
      <c r="O31" s="92">
        <f>Soal!M21</f>
        <v>0</v>
      </c>
      <c r="P31" s="39" t="str">
        <f t="shared" si="4"/>
        <v>0</v>
      </c>
      <c r="Q31" s="92">
        <f t="shared" si="0"/>
        <v>0</v>
      </c>
      <c r="R31" s="92">
        <f t="shared" si="5"/>
        <v>0</v>
      </c>
      <c r="S31" s="39"/>
      <c r="T31" s="39">
        <v>20</v>
      </c>
      <c r="U31" s="39">
        <f t="shared" si="3"/>
        <v>0</v>
      </c>
      <c r="V31" s="39"/>
      <c r="W31" s="39">
        <v>20</v>
      </c>
      <c r="X31" s="39">
        <v>0</v>
      </c>
      <c r="Y31" s="39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2:60" ht="15">
      <c r="B32" s="41">
        <v>21</v>
      </c>
      <c r="C32" s="51"/>
      <c r="D32" s="51"/>
      <c r="E32" s="78"/>
      <c r="F32" s="78"/>
      <c r="G32" s="78"/>
      <c r="H32" s="78"/>
      <c r="I32" s="78"/>
      <c r="J32" s="78"/>
      <c r="K32" s="41"/>
      <c r="L32" s="49" t="s">
        <v>18</v>
      </c>
      <c r="M32" s="59"/>
      <c r="N32" s="39">
        <v>21</v>
      </c>
      <c r="O32" s="92">
        <f>Soal!O2</f>
        <v>0</v>
      </c>
      <c r="P32" s="39" t="str">
        <f t="shared" si="4"/>
        <v>0</v>
      </c>
      <c r="Q32" s="92">
        <f t="shared" si="0"/>
        <v>0</v>
      </c>
      <c r="R32" s="92">
        <f t="shared" si="5"/>
        <v>0</v>
      </c>
      <c r="S32" s="39"/>
      <c r="T32" s="39">
        <v>21</v>
      </c>
      <c r="U32" s="39">
        <f t="shared" si="3"/>
        <v>0</v>
      </c>
      <c r="V32" s="39"/>
      <c r="W32" s="39">
        <v>21</v>
      </c>
      <c r="X32" s="39">
        <v>0</v>
      </c>
      <c r="Y32" s="39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</row>
    <row r="33" spans="2:60" ht="15">
      <c r="B33" s="41">
        <v>22</v>
      </c>
      <c r="C33" s="51"/>
      <c r="D33" s="51"/>
      <c r="E33" s="51"/>
      <c r="F33" s="51"/>
      <c r="G33" s="51"/>
      <c r="H33" s="51"/>
      <c r="I33" s="51"/>
      <c r="J33" s="51"/>
      <c r="K33" s="77"/>
      <c r="L33" s="49" t="s">
        <v>18</v>
      </c>
      <c r="M33" s="59"/>
      <c r="N33" s="39">
        <v>22</v>
      </c>
      <c r="O33" s="92">
        <f>Soal!O3</f>
        <v>0</v>
      </c>
      <c r="P33" s="39" t="str">
        <f t="shared" si="4"/>
        <v>0</v>
      </c>
      <c r="Q33" s="92">
        <f t="shared" si="0"/>
        <v>0</v>
      </c>
      <c r="R33" s="92">
        <f t="shared" si="5"/>
        <v>0</v>
      </c>
      <c r="S33" s="39"/>
      <c r="T33" s="39">
        <v>22</v>
      </c>
      <c r="U33" s="39">
        <f t="shared" si="3"/>
        <v>0</v>
      </c>
      <c r="V33" s="39"/>
      <c r="W33" s="39">
        <v>22</v>
      </c>
      <c r="X33" s="39">
        <v>0</v>
      </c>
      <c r="Y33" s="39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</row>
    <row r="34" spans="2:60" ht="15">
      <c r="B34" s="41">
        <v>23</v>
      </c>
      <c r="C34" s="51"/>
      <c r="D34" s="51"/>
      <c r="E34" s="51"/>
      <c r="F34" s="51"/>
      <c r="G34" s="51"/>
      <c r="H34" s="51"/>
      <c r="I34" s="51"/>
      <c r="J34" s="51"/>
      <c r="K34" s="77"/>
      <c r="L34" s="49" t="s">
        <v>18</v>
      </c>
      <c r="M34" s="59"/>
      <c r="N34" s="39">
        <v>23</v>
      </c>
      <c r="O34" s="92">
        <f>Soal!O4</f>
        <v>0</v>
      </c>
      <c r="P34" s="39" t="str">
        <f t="shared" si="4"/>
        <v>0</v>
      </c>
      <c r="Q34" s="92">
        <f t="shared" si="0"/>
        <v>0</v>
      </c>
      <c r="R34" s="92">
        <f t="shared" si="5"/>
        <v>0</v>
      </c>
      <c r="S34" s="39"/>
      <c r="T34" s="39">
        <v>23</v>
      </c>
      <c r="U34" s="39">
        <f t="shared" si="3"/>
        <v>0</v>
      </c>
      <c r="V34" s="39"/>
      <c r="W34" s="39">
        <v>23</v>
      </c>
      <c r="X34" s="39">
        <v>0</v>
      </c>
      <c r="Y34" s="39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</row>
    <row r="35" spans="2:60" ht="15">
      <c r="B35" s="41">
        <v>24</v>
      </c>
      <c r="C35" s="51"/>
      <c r="D35" s="51"/>
      <c r="E35" s="51"/>
      <c r="F35" s="51"/>
      <c r="G35" s="51"/>
      <c r="H35" s="51"/>
      <c r="I35" s="51"/>
      <c r="J35" s="51"/>
      <c r="K35" s="77"/>
      <c r="L35" s="49" t="s">
        <v>18</v>
      </c>
      <c r="M35" s="59"/>
      <c r="N35" s="39">
        <v>24</v>
      </c>
      <c r="O35" s="92">
        <f>Soal!O5</f>
        <v>0</v>
      </c>
      <c r="P35" s="39" t="str">
        <f t="shared" si="4"/>
        <v>0</v>
      </c>
      <c r="Q35" s="92">
        <f t="shared" si="0"/>
        <v>0</v>
      </c>
      <c r="R35" s="92">
        <f t="shared" si="5"/>
        <v>0</v>
      </c>
      <c r="S35" s="39"/>
      <c r="T35" s="39">
        <v>24</v>
      </c>
      <c r="U35" s="39">
        <f t="shared" si="3"/>
        <v>0</v>
      </c>
      <c r="V35" s="39"/>
      <c r="W35" s="39">
        <v>24</v>
      </c>
      <c r="X35" s="39">
        <v>0</v>
      </c>
      <c r="Y35" s="39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2:60" ht="15">
      <c r="B36" s="41">
        <v>25</v>
      </c>
      <c r="C36" s="51"/>
      <c r="D36" s="51"/>
      <c r="E36" s="51"/>
      <c r="F36" s="51"/>
      <c r="G36" s="51"/>
      <c r="H36" s="51"/>
      <c r="I36" s="51"/>
      <c r="J36" s="51"/>
      <c r="K36" s="77"/>
      <c r="L36" s="49" t="s">
        <v>18</v>
      </c>
      <c r="M36" s="59"/>
      <c r="N36" s="39">
        <v>25</v>
      </c>
      <c r="O36" s="92">
        <f>Soal!O6</f>
        <v>0</v>
      </c>
      <c r="P36" s="39" t="str">
        <f t="shared" si="4"/>
        <v>0</v>
      </c>
      <c r="Q36" s="92">
        <f t="shared" si="0"/>
        <v>0</v>
      </c>
      <c r="R36" s="92">
        <f t="shared" si="5"/>
        <v>0</v>
      </c>
      <c r="S36" s="39"/>
      <c r="T36" s="39">
        <v>25</v>
      </c>
      <c r="U36" s="39">
        <f t="shared" si="3"/>
        <v>0</v>
      </c>
      <c r="V36" s="39"/>
      <c r="W36" s="39">
        <v>25</v>
      </c>
      <c r="X36" s="39">
        <v>0</v>
      </c>
      <c r="Y36" s="39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</row>
    <row r="37" spans="2:60" ht="15">
      <c r="B37" s="41">
        <v>26</v>
      </c>
      <c r="C37" s="51"/>
      <c r="D37" s="51"/>
      <c r="E37" s="51"/>
      <c r="F37" s="51"/>
      <c r="G37" s="51"/>
      <c r="H37" s="51"/>
      <c r="I37" s="51"/>
      <c r="J37" s="51"/>
      <c r="K37" s="77"/>
      <c r="L37" s="49" t="s">
        <v>18</v>
      </c>
      <c r="M37" s="59"/>
      <c r="N37" s="39">
        <v>26</v>
      </c>
      <c r="O37" s="92">
        <f>Soal!O7</f>
        <v>0</v>
      </c>
      <c r="P37" s="39" t="str">
        <f t="shared" si="4"/>
        <v>0</v>
      </c>
      <c r="Q37" s="92">
        <f t="shared" si="0"/>
        <v>0</v>
      </c>
      <c r="R37" s="92">
        <f t="shared" si="5"/>
        <v>0</v>
      </c>
      <c r="S37" s="39"/>
      <c r="T37" s="39">
        <v>26</v>
      </c>
      <c r="U37" s="39">
        <f t="shared" si="3"/>
        <v>0</v>
      </c>
      <c r="V37" s="39"/>
      <c r="W37" s="39">
        <v>26</v>
      </c>
      <c r="X37" s="39">
        <v>0</v>
      </c>
      <c r="Y37" s="39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2:60" ht="15">
      <c r="B38" s="41">
        <v>27</v>
      </c>
      <c r="C38" s="51"/>
      <c r="D38" s="51"/>
      <c r="E38" s="51"/>
      <c r="F38" s="51"/>
      <c r="G38" s="51"/>
      <c r="H38" s="51"/>
      <c r="I38" s="51"/>
      <c r="J38" s="51"/>
      <c r="K38" s="77"/>
      <c r="L38" s="49" t="s">
        <v>18</v>
      </c>
      <c r="M38" s="59"/>
      <c r="N38" s="39">
        <v>27</v>
      </c>
      <c r="O38" s="92">
        <f>Soal!O8</f>
        <v>0</v>
      </c>
      <c r="P38" s="39" t="str">
        <f t="shared" si="4"/>
        <v>0</v>
      </c>
      <c r="Q38" s="92">
        <f t="shared" si="0"/>
        <v>0</v>
      </c>
      <c r="R38" s="92">
        <f t="shared" si="5"/>
        <v>0</v>
      </c>
      <c r="S38" s="39"/>
      <c r="T38" s="39">
        <v>27</v>
      </c>
      <c r="U38" s="39">
        <f t="shared" si="3"/>
        <v>0</v>
      </c>
      <c r="V38" s="39"/>
      <c r="W38" s="39">
        <v>27</v>
      </c>
      <c r="X38" s="39">
        <v>0</v>
      </c>
      <c r="Y38" s="39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</row>
    <row r="39" spans="2:60" ht="15">
      <c r="B39" s="41">
        <v>28</v>
      </c>
      <c r="C39" s="51"/>
      <c r="D39" s="51"/>
      <c r="E39" s="78"/>
      <c r="F39" s="78"/>
      <c r="G39" s="78"/>
      <c r="H39" s="78"/>
      <c r="I39" s="78"/>
      <c r="J39" s="78"/>
      <c r="K39" s="77"/>
      <c r="L39" s="49" t="s">
        <v>18</v>
      </c>
      <c r="M39" s="59"/>
      <c r="N39" s="39">
        <v>28</v>
      </c>
      <c r="O39" s="92">
        <f>Soal!O9</f>
        <v>0</v>
      </c>
      <c r="P39" s="39" t="str">
        <f t="shared" si="4"/>
        <v>0</v>
      </c>
      <c r="Q39" s="92">
        <f t="shared" si="0"/>
        <v>0</v>
      </c>
      <c r="R39" s="92">
        <f t="shared" si="5"/>
        <v>0</v>
      </c>
      <c r="S39" s="39"/>
      <c r="T39" s="39">
        <v>28</v>
      </c>
      <c r="U39" s="39">
        <f t="shared" si="3"/>
        <v>0</v>
      </c>
      <c r="V39" s="39"/>
      <c r="W39" s="39">
        <v>28</v>
      </c>
      <c r="X39" s="39">
        <v>0</v>
      </c>
      <c r="Y39" s="39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2:60" ht="15">
      <c r="B40" s="41">
        <v>29</v>
      </c>
      <c r="C40" s="51"/>
      <c r="D40" s="51"/>
      <c r="E40" s="51"/>
      <c r="F40" s="51"/>
      <c r="G40" s="51"/>
      <c r="H40" s="51"/>
      <c r="I40" s="51"/>
      <c r="J40" s="51"/>
      <c r="K40" s="77"/>
      <c r="L40" s="49" t="s">
        <v>18</v>
      </c>
      <c r="M40" s="59"/>
      <c r="N40" s="39">
        <v>29</v>
      </c>
      <c r="O40" s="92">
        <f>Soal!O10</f>
        <v>0</v>
      </c>
      <c r="P40" s="39" t="str">
        <f t="shared" si="4"/>
        <v>0</v>
      </c>
      <c r="Q40" s="92">
        <f t="shared" si="0"/>
        <v>0</v>
      </c>
      <c r="R40" s="92">
        <f t="shared" si="5"/>
        <v>0</v>
      </c>
      <c r="S40" s="39"/>
      <c r="T40" s="39">
        <v>29</v>
      </c>
      <c r="U40" s="39">
        <f t="shared" si="3"/>
        <v>0</v>
      </c>
      <c r="V40" s="39"/>
      <c r="W40" s="39">
        <v>29</v>
      </c>
      <c r="X40" s="39">
        <v>0</v>
      </c>
      <c r="Y40" s="39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2:60" ht="15">
      <c r="B41" s="41">
        <v>30</v>
      </c>
      <c r="C41" s="51"/>
      <c r="D41" s="51"/>
      <c r="E41" s="51"/>
      <c r="F41" s="51"/>
      <c r="G41" s="51"/>
      <c r="H41" s="51"/>
      <c r="I41" s="51"/>
      <c r="J41" s="51"/>
      <c r="K41" s="77"/>
      <c r="L41" s="49" t="s">
        <v>18</v>
      </c>
      <c r="M41" s="59"/>
      <c r="N41" s="39">
        <v>30</v>
      </c>
      <c r="O41" s="92">
        <f>Soal!O11</f>
        <v>0</v>
      </c>
      <c r="P41" s="39" t="str">
        <f t="shared" si="4"/>
        <v>0</v>
      </c>
      <c r="Q41" s="92">
        <f t="shared" si="0"/>
        <v>0</v>
      </c>
      <c r="R41" s="92">
        <f t="shared" si="5"/>
        <v>0</v>
      </c>
      <c r="S41" s="39"/>
      <c r="T41" s="39">
        <v>30</v>
      </c>
      <c r="U41" s="39">
        <f t="shared" si="3"/>
        <v>0</v>
      </c>
      <c r="V41" s="39"/>
      <c r="W41" s="39">
        <v>30</v>
      </c>
      <c r="X41" s="39">
        <v>0</v>
      </c>
      <c r="Y41" s="39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</row>
    <row r="42" spans="2:60" ht="15">
      <c r="B42" s="41">
        <v>33</v>
      </c>
      <c r="C42" s="51"/>
      <c r="D42" s="51"/>
      <c r="E42" s="51"/>
      <c r="F42" s="51"/>
      <c r="G42" s="51"/>
      <c r="H42" s="51"/>
      <c r="I42" s="51"/>
      <c r="J42" s="51"/>
      <c r="K42" s="77"/>
      <c r="L42" s="49" t="s">
        <v>18</v>
      </c>
      <c r="M42" s="59"/>
      <c r="N42" s="39">
        <v>31</v>
      </c>
      <c r="O42" s="92">
        <f>Soal!O12</f>
        <v>0</v>
      </c>
      <c r="P42" s="39" t="str">
        <f t="shared" si="4"/>
        <v>0</v>
      </c>
      <c r="Q42" s="92">
        <f t="shared" si="0"/>
        <v>0</v>
      </c>
      <c r="R42" s="92">
        <f t="shared" si="5"/>
        <v>0</v>
      </c>
      <c r="S42" s="39"/>
      <c r="T42" s="39">
        <v>31</v>
      </c>
      <c r="U42" s="39">
        <f t="shared" si="3"/>
        <v>0</v>
      </c>
      <c r="V42" s="39"/>
      <c r="W42" s="39">
        <v>31</v>
      </c>
      <c r="X42" s="39">
        <v>0</v>
      </c>
      <c r="Y42" s="39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2:60" ht="15">
      <c r="B43" s="41">
        <v>34</v>
      </c>
      <c r="C43" s="51"/>
      <c r="D43" s="51"/>
      <c r="E43" s="51"/>
      <c r="F43" s="51"/>
      <c r="G43" s="51"/>
      <c r="H43" s="51"/>
      <c r="I43" s="51"/>
      <c r="J43" s="51"/>
      <c r="K43" s="77"/>
      <c r="L43" s="49" t="s">
        <v>18</v>
      </c>
      <c r="M43" s="59"/>
      <c r="N43" s="39">
        <v>32</v>
      </c>
      <c r="O43" s="92">
        <f>Soal!O13</f>
        <v>0</v>
      </c>
      <c r="P43" s="39" t="str">
        <f t="shared" si="4"/>
        <v>0</v>
      </c>
      <c r="Q43" s="92">
        <f t="shared" si="0"/>
        <v>0</v>
      </c>
      <c r="R43" s="92">
        <f t="shared" si="5"/>
        <v>0</v>
      </c>
      <c r="S43" s="39"/>
      <c r="T43" s="39">
        <v>32</v>
      </c>
      <c r="U43" s="39">
        <f t="shared" si="3"/>
        <v>0</v>
      </c>
      <c r="V43" s="39"/>
      <c r="W43" s="39">
        <v>32</v>
      </c>
      <c r="X43" s="39">
        <v>0</v>
      </c>
      <c r="Y43" s="39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2:60" ht="15">
      <c r="B44" s="41">
        <v>35</v>
      </c>
      <c r="C44" s="51"/>
      <c r="D44" s="51"/>
      <c r="E44" s="51"/>
      <c r="F44" s="51"/>
      <c r="G44" s="51"/>
      <c r="H44" s="51"/>
      <c r="I44" s="51"/>
      <c r="J44" s="51"/>
      <c r="K44" s="77"/>
      <c r="L44" s="49" t="s">
        <v>18</v>
      </c>
      <c r="M44" s="59"/>
      <c r="N44" s="39">
        <v>33</v>
      </c>
      <c r="O44" s="92">
        <f>Soal!O14</f>
        <v>0</v>
      </c>
      <c r="P44" s="39" t="str">
        <f t="shared" si="4"/>
        <v>0</v>
      </c>
      <c r="Q44" s="92">
        <f aca="true" t="shared" si="6" ref="Q44:Q75">C44</f>
        <v>0</v>
      </c>
      <c r="R44" s="92">
        <f t="shared" si="5"/>
        <v>0</v>
      </c>
      <c r="S44" s="39"/>
      <c r="T44" s="39">
        <v>33</v>
      </c>
      <c r="U44" s="39">
        <f t="shared" si="3"/>
        <v>0</v>
      </c>
      <c r="V44" s="39"/>
      <c r="W44" s="39">
        <v>33</v>
      </c>
      <c r="X44" s="39">
        <v>0</v>
      </c>
      <c r="Y44" s="39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2:60" ht="15">
      <c r="B45" s="41">
        <v>36</v>
      </c>
      <c r="C45" s="51"/>
      <c r="D45" s="51"/>
      <c r="E45" s="51"/>
      <c r="F45" s="51"/>
      <c r="G45" s="51"/>
      <c r="H45" s="51"/>
      <c r="I45" s="51"/>
      <c r="J45" s="51"/>
      <c r="K45" s="77"/>
      <c r="L45" s="49" t="s">
        <v>18</v>
      </c>
      <c r="M45" s="59"/>
      <c r="N45" s="39">
        <v>34</v>
      </c>
      <c r="O45" s="92">
        <f>Soal!O15</f>
        <v>0</v>
      </c>
      <c r="P45" s="39" t="str">
        <f t="shared" si="4"/>
        <v>0</v>
      </c>
      <c r="Q45" s="92">
        <f t="shared" si="6"/>
        <v>0</v>
      </c>
      <c r="R45" s="92">
        <f t="shared" si="5"/>
        <v>0</v>
      </c>
      <c r="S45" s="39"/>
      <c r="T45" s="39">
        <v>34</v>
      </c>
      <c r="U45" s="39">
        <f t="shared" si="3"/>
        <v>0</v>
      </c>
      <c r="V45" s="39"/>
      <c r="W45" s="39">
        <v>34</v>
      </c>
      <c r="X45" s="39">
        <v>0</v>
      </c>
      <c r="Y45" s="39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2:60" ht="15">
      <c r="B46" s="41">
        <v>37</v>
      </c>
      <c r="C46" s="51"/>
      <c r="D46" s="51"/>
      <c r="E46" s="51"/>
      <c r="F46" s="51"/>
      <c r="G46" s="51"/>
      <c r="H46" s="51"/>
      <c r="I46" s="51"/>
      <c r="J46" s="51"/>
      <c r="K46" s="77"/>
      <c r="L46" s="49" t="s">
        <v>18</v>
      </c>
      <c r="M46" s="59"/>
      <c r="N46" s="39">
        <v>35</v>
      </c>
      <c r="O46" s="92">
        <f>Soal!O16</f>
        <v>0</v>
      </c>
      <c r="P46" s="39" t="str">
        <f t="shared" si="4"/>
        <v>0</v>
      </c>
      <c r="Q46" s="92">
        <f t="shared" si="6"/>
        <v>0</v>
      </c>
      <c r="R46" s="92">
        <f t="shared" si="5"/>
        <v>0</v>
      </c>
      <c r="S46" s="39"/>
      <c r="T46" s="39">
        <v>35</v>
      </c>
      <c r="U46" s="39">
        <f t="shared" si="3"/>
        <v>0</v>
      </c>
      <c r="V46" s="39"/>
      <c r="W46" s="39">
        <v>35</v>
      </c>
      <c r="X46" s="39">
        <v>0</v>
      </c>
      <c r="Y46" s="39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</row>
    <row r="47" spans="2:60" ht="15">
      <c r="B47" s="41">
        <v>38</v>
      </c>
      <c r="C47" s="51"/>
      <c r="D47" s="51"/>
      <c r="E47" s="51"/>
      <c r="F47" s="51"/>
      <c r="G47" s="51"/>
      <c r="H47" s="51"/>
      <c r="I47" s="51"/>
      <c r="J47" s="51"/>
      <c r="K47" s="77"/>
      <c r="L47" s="49" t="s">
        <v>18</v>
      </c>
      <c r="M47" s="59"/>
      <c r="N47" s="39">
        <v>36</v>
      </c>
      <c r="O47" s="92">
        <f>Soal!O17</f>
        <v>0</v>
      </c>
      <c r="P47" s="39" t="str">
        <f t="shared" si="4"/>
        <v>0</v>
      </c>
      <c r="Q47" s="92">
        <f t="shared" si="6"/>
        <v>0</v>
      </c>
      <c r="R47" s="92">
        <f t="shared" si="5"/>
        <v>0</v>
      </c>
      <c r="S47" s="39"/>
      <c r="T47" s="39">
        <v>36</v>
      </c>
      <c r="U47" s="39">
        <f t="shared" si="3"/>
        <v>0</v>
      </c>
      <c r="V47" s="39"/>
      <c r="W47" s="39">
        <v>36</v>
      </c>
      <c r="X47" s="39">
        <v>0</v>
      </c>
      <c r="Y47" s="39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</row>
    <row r="48" spans="2:60" ht="15">
      <c r="B48" s="41">
        <v>39</v>
      </c>
      <c r="C48" s="51"/>
      <c r="D48" s="51"/>
      <c r="E48" s="51"/>
      <c r="F48" s="51"/>
      <c r="G48" s="51"/>
      <c r="H48" s="51"/>
      <c r="I48" s="51"/>
      <c r="J48" s="51"/>
      <c r="K48" s="77"/>
      <c r="L48" s="49" t="s">
        <v>18</v>
      </c>
      <c r="M48" s="59"/>
      <c r="N48" s="39">
        <v>37</v>
      </c>
      <c r="O48" s="92">
        <f>Soal!O18</f>
        <v>0</v>
      </c>
      <c r="P48" s="39" t="str">
        <f t="shared" si="4"/>
        <v>0</v>
      </c>
      <c r="Q48" s="92">
        <f t="shared" si="6"/>
        <v>0</v>
      </c>
      <c r="R48" s="92">
        <f t="shared" si="5"/>
        <v>0</v>
      </c>
      <c r="S48" s="39"/>
      <c r="T48" s="39">
        <v>37</v>
      </c>
      <c r="U48" s="39">
        <f t="shared" si="3"/>
        <v>0</v>
      </c>
      <c r="V48" s="39"/>
      <c r="W48" s="39">
        <v>37</v>
      </c>
      <c r="X48" s="39">
        <v>0</v>
      </c>
      <c r="Y48" s="39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</row>
    <row r="49" spans="2:60" ht="15">
      <c r="B49" s="41">
        <v>40</v>
      </c>
      <c r="C49" s="51"/>
      <c r="D49" s="51"/>
      <c r="E49" s="51"/>
      <c r="F49" s="51"/>
      <c r="G49" s="51"/>
      <c r="H49" s="51"/>
      <c r="I49" s="51"/>
      <c r="J49" s="51"/>
      <c r="K49" s="77"/>
      <c r="L49" s="49" t="s">
        <v>18</v>
      </c>
      <c r="M49" s="59"/>
      <c r="N49" s="39">
        <v>38</v>
      </c>
      <c r="O49" s="92">
        <f>Soal!O19</f>
        <v>0</v>
      </c>
      <c r="P49" s="39" t="str">
        <f t="shared" si="4"/>
        <v>0</v>
      </c>
      <c r="Q49" s="92">
        <f t="shared" si="6"/>
        <v>0</v>
      </c>
      <c r="R49" s="92">
        <f t="shared" si="5"/>
        <v>0</v>
      </c>
      <c r="S49" s="39"/>
      <c r="T49" s="39">
        <v>38</v>
      </c>
      <c r="U49" s="39">
        <f t="shared" si="3"/>
        <v>0</v>
      </c>
      <c r="V49" s="39"/>
      <c r="W49" s="39">
        <v>38</v>
      </c>
      <c r="X49" s="39">
        <v>0</v>
      </c>
      <c r="Y49" s="39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</row>
    <row r="50" spans="2:60" ht="15">
      <c r="B50" s="41">
        <v>41</v>
      </c>
      <c r="C50" s="51"/>
      <c r="D50" s="51"/>
      <c r="E50" s="51"/>
      <c r="F50" s="51"/>
      <c r="G50" s="51"/>
      <c r="H50" s="51"/>
      <c r="I50" s="51"/>
      <c r="J50" s="51"/>
      <c r="K50" s="77"/>
      <c r="L50" s="49" t="s">
        <v>18</v>
      </c>
      <c r="M50" s="59"/>
      <c r="N50" s="39">
        <v>39</v>
      </c>
      <c r="O50" s="92">
        <f>Soal!O20</f>
        <v>0</v>
      </c>
      <c r="P50" s="39" t="str">
        <f t="shared" si="4"/>
        <v>0</v>
      </c>
      <c r="Q50" s="92">
        <f t="shared" si="6"/>
        <v>0</v>
      </c>
      <c r="R50" s="92">
        <f t="shared" si="5"/>
        <v>0</v>
      </c>
      <c r="S50" s="39"/>
      <c r="T50" s="39">
        <v>39</v>
      </c>
      <c r="U50" s="39">
        <f t="shared" si="3"/>
        <v>0</v>
      </c>
      <c r="V50" s="39"/>
      <c r="W50" s="39">
        <v>39</v>
      </c>
      <c r="X50" s="39">
        <v>0</v>
      </c>
      <c r="Y50" s="39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</row>
    <row r="51" spans="2:60" ht="15">
      <c r="B51" s="41">
        <v>42</v>
      </c>
      <c r="C51" s="51"/>
      <c r="D51" s="51"/>
      <c r="E51" s="51"/>
      <c r="F51" s="51"/>
      <c r="G51" s="51"/>
      <c r="H51" s="51"/>
      <c r="I51" s="51"/>
      <c r="J51" s="51"/>
      <c r="K51" s="77"/>
      <c r="L51" s="49" t="s">
        <v>18</v>
      </c>
      <c r="M51" s="59"/>
      <c r="N51" s="39">
        <v>40</v>
      </c>
      <c r="O51" s="92">
        <f>Soal!O21</f>
        <v>0</v>
      </c>
      <c r="P51" s="39" t="str">
        <f t="shared" si="4"/>
        <v>0</v>
      </c>
      <c r="Q51" s="92">
        <f t="shared" si="6"/>
        <v>0</v>
      </c>
      <c r="R51" s="92">
        <f t="shared" si="5"/>
        <v>0</v>
      </c>
      <c r="S51" s="39"/>
      <c r="T51" s="39">
        <v>40</v>
      </c>
      <c r="U51" s="39">
        <f t="shared" si="3"/>
        <v>0</v>
      </c>
      <c r="V51" s="39"/>
      <c r="W51" s="39">
        <v>40</v>
      </c>
      <c r="X51" s="39">
        <v>0</v>
      </c>
      <c r="Y51" s="39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</row>
    <row r="52" spans="2:60" ht="15">
      <c r="B52" s="41">
        <v>43</v>
      </c>
      <c r="C52" s="51"/>
      <c r="D52" s="51"/>
      <c r="E52" s="51"/>
      <c r="F52" s="51"/>
      <c r="G52" s="51"/>
      <c r="H52" s="51"/>
      <c r="I52" s="51"/>
      <c r="J52" s="51"/>
      <c r="K52" s="77"/>
      <c r="L52" s="49" t="s">
        <v>18</v>
      </c>
      <c r="M52" s="59"/>
      <c r="N52" s="39">
        <v>41</v>
      </c>
      <c r="O52" s="92">
        <f>Soal!Q2</f>
        <v>0</v>
      </c>
      <c r="P52" s="39" t="str">
        <f t="shared" si="4"/>
        <v>0</v>
      </c>
      <c r="Q52" s="92">
        <f t="shared" si="6"/>
        <v>0</v>
      </c>
      <c r="R52" s="92">
        <f t="shared" si="5"/>
        <v>0</v>
      </c>
      <c r="S52" s="39"/>
      <c r="T52" s="39">
        <v>41</v>
      </c>
      <c r="U52" s="39">
        <f t="shared" si="3"/>
        <v>0</v>
      </c>
      <c r="V52" s="39"/>
      <c r="W52" s="39">
        <v>41</v>
      </c>
      <c r="X52" s="39">
        <v>0</v>
      </c>
      <c r="Y52" s="39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</row>
    <row r="53" spans="2:60" ht="15">
      <c r="B53" s="41">
        <v>44</v>
      </c>
      <c r="C53" s="51"/>
      <c r="D53" s="51"/>
      <c r="E53" s="51"/>
      <c r="F53" s="51"/>
      <c r="G53" s="51"/>
      <c r="H53" s="51"/>
      <c r="I53" s="51"/>
      <c r="J53" s="51"/>
      <c r="K53" s="51"/>
      <c r="L53" s="49" t="s">
        <v>18</v>
      </c>
      <c r="M53" s="59"/>
      <c r="N53" s="39">
        <v>42</v>
      </c>
      <c r="O53" s="92">
        <f>Soal!Q3</f>
        <v>0</v>
      </c>
      <c r="P53" s="39" t="str">
        <f t="shared" si="4"/>
        <v>0</v>
      </c>
      <c r="Q53" s="92">
        <f t="shared" si="6"/>
        <v>0</v>
      </c>
      <c r="R53" s="92">
        <f t="shared" si="5"/>
        <v>0</v>
      </c>
      <c r="S53" s="39"/>
      <c r="T53" s="39">
        <v>42</v>
      </c>
      <c r="U53" s="39">
        <f t="shared" si="3"/>
        <v>0</v>
      </c>
      <c r="V53" s="39"/>
      <c r="W53" s="39">
        <v>42</v>
      </c>
      <c r="X53" s="39">
        <v>0</v>
      </c>
      <c r="Y53" s="39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</row>
    <row r="54" spans="2:60" ht="15">
      <c r="B54" s="41">
        <v>45</v>
      </c>
      <c r="C54" s="51"/>
      <c r="D54" s="51"/>
      <c r="E54" s="51"/>
      <c r="F54" s="51"/>
      <c r="G54" s="51"/>
      <c r="H54" s="51"/>
      <c r="I54" s="51"/>
      <c r="J54" s="51"/>
      <c r="K54" s="51"/>
      <c r="L54" s="49" t="s">
        <v>18</v>
      </c>
      <c r="M54" s="59"/>
      <c r="N54" s="39">
        <v>43</v>
      </c>
      <c r="O54" s="92">
        <f>Soal!Q4</f>
        <v>0</v>
      </c>
      <c r="P54" s="39" t="str">
        <f t="shared" si="4"/>
        <v>0</v>
      </c>
      <c r="Q54" s="92">
        <f t="shared" si="6"/>
        <v>0</v>
      </c>
      <c r="R54" s="92">
        <f t="shared" si="5"/>
        <v>0</v>
      </c>
      <c r="S54" s="39"/>
      <c r="T54" s="39">
        <v>43</v>
      </c>
      <c r="U54" s="39">
        <f t="shared" si="3"/>
        <v>0</v>
      </c>
      <c r="V54" s="39"/>
      <c r="W54" s="39">
        <v>43</v>
      </c>
      <c r="X54" s="39">
        <v>0</v>
      </c>
      <c r="Y54" s="39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2:60" ht="15">
      <c r="B55" s="41">
        <v>46</v>
      </c>
      <c r="C55" s="51"/>
      <c r="D55" s="51"/>
      <c r="E55" s="51"/>
      <c r="F55" s="51"/>
      <c r="G55" s="51"/>
      <c r="H55" s="51"/>
      <c r="I55" s="51"/>
      <c r="J55" s="51"/>
      <c r="K55" s="51"/>
      <c r="L55" s="49" t="s">
        <v>18</v>
      </c>
      <c r="M55" s="59"/>
      <c r="N55" s="39">
        <v>44</v>
      </c>
      <c r="O55" s="92">
        <f>Soal!Q5</f>
        <v>0</v>
      </c>
      <c r="P55" s="39" t="str">
        <f t="shared" si="4"/>
        <v>0</v>
      </c>
      <c r="Q55" s="92">
        <f t="shared" si="6"/>
        <v>0</v>
      </c>
      <c r="R55" s="92">
        <f t="shared" si="5"/>
        <v>0</v>
      </c>
      <c r="S55" s="39"/>
      <c r="T55" s="39">
        <v>44</v>
      </c>
      <c r="U55" s="39">
        <f t="shared" si="3"/>
        <v>0</v>
      </c>
      <c r="V55" s="39"/>
      <c r="W55" s="39">
        <v>44</v>
      </c>
      <c r="X55" s="39">
        <v>0</v>
      </c>
      <c r="Y55" s="39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</row>
    <row r="56" spans="2:60" ht="15">
      <c r="B56" s="41">
        <v>47</v>
      </c>
      <c r="C56" s="51"/>
      <c r="D56" s="51"/>
      <c r="E56" s="51"/>
      <c r="F56" s="51"/>
      <c r="G56" s="51"/>
      <c r="H56" s="51"/>
      <c r="I56" s="51"/>
      <c r="J56" s="51"/>
      <c r="K56" s="51"/>
      <c r="L56" s="49" t="s">
        <v>18</v>
      </c>
      <c r="M56" s="59"/>
      <c r="N56" s="39">
        <v>45</v>
      </c>
      <c r="O56" s="92">
        <f>Soal!Q6</f>
        <v>0</v>
      </c>
      <c r="P56" s="39" t="str">
        <f t="shared" si="4"/>
        <v>0</v>
      </c>
      <c r="Q56" s="92">
        <f t="shared" si="6"/>
        <v>0</v>
      </c>
      <c r="R56" s="92">
        <f t="shared" si="5"/>
        <v>0</v>
      </c>
      <c r="S56" s="39"/>
      <c r="T56" s="39">
        <v>45</v>
      </c>
      <c r="U56" s="39">
        <f t="shared" si="3"/>
        <v>0</v>
      </c>
      <c r="V56" s="39"/>
      <c r="W56" s="39">
        <v>45</v>
      </c>
      <c r="X56" s="39">
        <v>0</v>
      </c>
      <c r="Y56" s="39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</row>
    <row r="57" spans="2:60" ht="15">
      <c r="B57" s="41">
        <v>48</v>
      </c>
      <c r="C57" s="51"/>
      <c r="D57" s="51"/>
      <c r="E57" s="51"/>
      <c r="F57" s="51"/>
      <c r="G57" s="51"/>
      <c r="H57" s="51"/>
      <c r="I57" s="51"/>
      <c r="J57" s="51"/>
      <c r="K57" s="51"/>
      <c r="L57" s="49" t="s">
        <v>18</v>
      </c>
      <c r="M57" s="59"/>
      <c r="N57" s="39">
        <v>46</v>
      </c>
      <c r="O57" s="92">
        <f>Soal!Q7</f>
        <v>0</v>
      </c>
      <c r="P57" s="39" t="str">
        <f t="shared" si="4"/>
        <v>0</v>
      </c>
      <c r="Q57" s="92">
        <f t="shared" si="6"/>
        <v>0</v>
      </c>
      <c r="R57" s="92">
        <f t="shared" si="5"/>
        <v>0</v>
      </c>
      <c r="S57" s="39"/>
      <c r="T57" s="39">
        <v>46</v>
      </c>
      <c r="U57" s="39">
        <f t="shared" si="3"/>
        <v>0</v>
      </c>
      <c r="V57" s="39"/>
      <c r="W57" s="39">
        <v>46</v>
      </c>
      <c r="X57" s="39">
        <v>0</v>
      </c>
      <c r="Y57" s="39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</row>
    <row r="58" spans="2:60" ht="15">
      <c r="B58" s="41">
        <v>49</v>
      </c>
      <c r="C58" s="51"/>
      <c r="D58" s="51"/>
      <c r="E58" s="51"/>
      <c r="F58" s="51"/>
      <c r="G58" s="51"/>
      <c r="H58" s="51"/>
      <c r="I58" s="51"/>
      <c r="J58" s="51"/>
      <c r="K58" s="51"/>
      <c r="L58" s="49" t="s">
        <v>18</v>
      </c>
      <c r="M58" s="59"/>
      <c r="N58" s="39">
        <v>47</v>
      </c>
      <c r="O58" s="92">
        <f>Soal!Q8</f>
        <v>0</v>
      </c>
      <c r="P58" s="39" t="str">
        <f t="shared" si="4"/>
        <v>0</v>
      </c>
      <c r="Q58" s="92">
        <f t="shared" si="6"/>
        <v>0</v>
      </c>
      <c r="R58" s="92">
        <f t="shared" si="5"/>
        <v>0</v>
      </c>
      <c r="S58" s="39"/>
      <c r="T58" s="39">
        <v>47</v>
      </c>
      <c r="U58" s="39">
        <f t="shared" si="3"/>
        <v>0</v>
      </c>
      <c r="V58" s="39"/>
      <c r="W58" s="39">
        <v>47</v>
      </c>
      <c r="X58" s="39">
        <v>0</v>
      </c>
      <c r="Y58" s="39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</row>
    <row r="59" spans="2:60" ht="15">
      <c r="B59" s="41">
        <v>50</v>
      </c>
      <c r="C59" s="51"/>
      <c r="D59" s="51"/>
      <c r="E59" s="51"/>
      <c r="F59" s="51"/>
      <c r="G59" s="51"/>
      <c r="H59" s="51"/>
      <c r="I59" s="51"/>
      <c r="J59" s="51"/>
      <c r="K59" s="51"/>
      <c r="L59" s="49" t="s">
        <v>18</v>
      </c>
      <c r="M59" s="59"/>
      <c r="N59" s="39">
        <v>48</v>
      </c>
      <c r="O59" s="92">
        <f>Soal!Q9</f>
        <v>0</v>
      </c>
      <c r="P59" s="39" t="str">
        <f t="shared" si="4"/>
        <v>0</v>
      </c>
      <c r="Q59" s="92">
        <f t="shared" si="6"/>
        <v>0</v>
      </c>
      <c r="R59" s="92">
        <f t="shared" si="5"/>
        <v>0</v>
      </c>
      <c r="S59" s="39"/>
      <c r="T59" s="39">
        <v>48</v>
      </c>
      <c r="U59" s="39">
        <f t="shared" si="3"/>
        <v>0</v>
      </c>
      <c r="V59" s="39"/>
      <c r="W59" s="39">
        <v>48</v>
      </c>
      <c r="X59" s="39">
        <v>0</v>
      </c>
      <c r="Y59" s="39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</row>
    <row r="60" spans="2:60" ht="15">
      <c r="B60" s="41">
        <v>51</v>
      </c>
      <c r="C60" s="51"/>
      <c r="D60" s="51"/>
      <c r="E60" s="51"/>
      <c r="F60" s="51"/>
      <c r="G60" s="51"/>
      <c r="H60" s="51"/>
      <c r="I60" s="51"/>
      <c r="J60" s="51"/>
      <c r="K60" s="51"/>
      <c r="L60" s="49" t="s">
        <v>18</v>
      </c>
      <c r="M60" s="59"/>
      <c r="N60" s="39">
        <v>49</v>
      </c>
      <c r="O60" s="92">
        <f>Soal!Q10</f>
        <v>0</v>
      </c>
      <c r="P60" s="39" t="str">
        <f t="shared" si="4"/>
        <v>0</v>
      </c>
      <c r="Q60" s="92">
        <f t="shared" si="6"/>
        <v>0</v>
      </c>
      <c r="R60" s="92">
        <f t="shared" si="5"/>
        <v>0</v>
      </c>
      <c r="S60" s="39"/>
      <c r="T60" s="39">
        <v>49</v>
      </c>
      <c r="U60" s="39">
        <f t="shared" si="3"/>
        <v>0</v>
      </c>
      <c r="V60" s="39"/>
      <c r="W60" s="39">
        <v>49</v>
      </c>
      <c r="X60" s="39">
        <v>0</v>
      </c>
      <c r="Y60" s="39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</row>
    <row r="61" spans="2:60" ht="15">
      <c r="B61" s="41">
        <v>52</v>
      </c>
      <c r="C61" s="51"/>
      <c r="D61" s="51"/>
      <c r="E61" s="51"/>
      <c r="F61" s="51"/>
      <c r="G61" s="51"/>
      <c r="H61" s="51"/>
      <c r="I61" s="51"/>
      <c r="J61" s="51"/>
      <c r="K61" s="51"/>
      <c r="L61" s="49" t="s">
        <v>18</v>
      </c>
      <c r="M61" s="59"/>
      <c r="N61" s="39">
        <v>50</v>
      </c>
      <c r="O61" s="92">
        <f>Soal!Q11</f>
        <v>0</v>
      </c>
      <c r="P61" s="39" t="str">
        <f t="shared" si="4"/>
        <v>0</v>
      </c>
      <c r="Q61" s="92">
        <f t="shared" si="6"/>
        <v>0</v>
      </c>
      <c r="R61" s="92">
        <f t="shared" si="5"/>
        <v>0</v>
      </c>
      <c r="S61" s="39"/>
      <c r="T61" s="39">
        <v>50</v>
      </c>
      <c r="U61" s="39">
        <f t="shared" si="3"/>
        <v>0</v>
      </c>
      <c r="V61" s="39"/>
      <c r="W61" s="39">
        <v>50</v>
      </c>
      <c r="X61" s="39">
        <v>0</v>
      </c>
      <c r="Y61" s="39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</row>
    <row r="62" spans="2:60" ht="15">
      <c r="B62" s="41">
        <v>53</v>
      </c>
      <c r="C62" s="51"/>
      <c r="D62" s="51"/>
      <c r="E62" s="51"/>
      <c r="F62" s="51"/>
      <c r="G62" s="51"/>
      <c r="H62" s="51"/>
      <c r="I62" s="51"/>
      <c r="J62" s="51"/>
      <c r="K62" s="51"/>
      <c r="L62" s="49" t="s">
        <v>18</v>
      </c>
      <c r="M62" s="59"/>
      <c r="N62" s="39">
        <v>51</v>
      </c>
      <c r="O62" s="92">
        <f>Soal!Q12</f>
        <v>0</v>
      </c>
      <c r="P62" s="39" t="str">
        <f t="shared" si="4"/>
        <v>0</v>
      </c>
      <c r="Q62" s="92">
        <f t="shared" si="6"/>
        <v>0</v>
      </c>
      <c r="R62" s="92">
        <f t="shared" si="5"/>
        <v>0</v>
      </c>
      <c r="S62" s="39"/>
      <c r="T62" s="39">
        <v>51</v>
      </c>
      <c r="U62" s="39">
        <f t="shared" si="3"/>
        <v>0</v>
      </c>
      <c r="V62" s="39"/>
      <c r="W62" s="39">
        <v>51</v>
      </c>
      <c r="X62" s="39">
        <v>0</v>
      </c>
      <c r="Y62" s="39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</row>
    <row r="63" spans="2:60" ht="15">
      <c r="B63" s="41">
        <v>54</v>
      </c>
      <c r="C63" s="51"/>
      <c r="D63" s="51"/>
      <c r="E63" s="51"/>
      <c r="F63" s="51"/>
      <c r="G63" s="51"/>
      <c r="H63" s="51"/>
      <c r="I63" s="51"/>
      <c r="J63" s="51"/>
      <c r="K63" s="51"/>
      <c r="L63" s="49" t="s">
        <v>18</v>
      </c>
      <c r="M63" s="59"/>
      <c r="N63" s="39">
        <v>52</v>
      </c>
      <c r="O63" s="92">
        <f>Soal!Q13</f>
        <v>0</v>
      </c>
      <c r="P63" s="39" t="str">
        <f t="shared" si="4"/>
        <v>0</v>
      </c>
      <c r="Q63" s="92">
        <f t="shared" si="6"/>
        <v>0</v>
      </c>
      <c r="R63" s="92">
        <f t="shared" si="5"/>
        <v>0</v>
      </c>
      <c r="S63" s="39"/>
      <c r="T63" s="39">
        <v>52</v>
      </c>
      <c r="U63" s="39">
        <f t="shared" si="3"/>
        <v>0</v>
      </c>
      <c r="V63" s="39"/>
      <c r="W63" s="39">
        <v>52</v>
      </c>
      <c r="X63" s="39">
        <v>0</v>
      </c>
      <c r="Y63" s="39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</row>
    <row r="64" spans="2:60" ht="15">
      <c r="B64" s="41">
        <v>55</v>
      </c>
      <c r="C64" s="51"/>
      <c r="D64" s="51"/>
      <c r="E64" s="51"/>
      <c r="F64" s="51"/>
      <c r="G64" s="51"/>
      <c r="H64" s="51"/>
      <c r="I64" s="51"/>
      <c r="J64" s="51"/>
      <c r="K64" s="51"/>
      <c r="L64" s="49" t="s">
        <v>18</v>
      </c>
      <c r="M64" s="59"/>
      <c r="N64" s="39">
        <v>53</v>
      </c>
      <c r="O64" s="92">
        <f>Soal!Q14</f>
        <v>0</v>
      </c>
      <c r="P64" s="39" t="str">
        <f t="shared" si="4"/>
        <v>0</v>
      </c>
      <c r="Q64" s="92">
        <f t="shared" si="6"/>
        <v>0</v>
      </c>
      <c r="R64" s="92">
        <f t="shared" si="5"/>
        <v>0</v>
      </c>
      <c r="S64" s="39"/>
      <c r="T64" s="39">
        <v>53</v>
      </c>
      <c r="U64" s="39">
        <f t="shared" si="3"/>
        <v>0</v>
      </c>
      <c r="V64" s="39"/>
      <c r="W64" s="39">
        <v>53</v>
      </c>
      <c r="X64" s="39">
        <v>0</v>
      </c>
      <c r="Y64" s="39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</row>
    <row r="65" spans="2:60" ht="15">
      <c r="B65" s="41">
        <v>56</v>
      </c>
      <c r="C65" s="51"/>
      <c r="D65" s="51"/>
      <c r="E65" s="51"/>
      <c r="F65" s="51"/>
      <c r="G65" s="51"/>
      <c r="H65" s="51"/>
      <c r="I65" s="51"/>
      <c r="J65" s="51"/>
      <c r="K65" s="51"/>
      <c r="L65" s="49" t="s">
        <v>18</v>
      </c>
      <c r="M65" s="59"/>
      <c r="N65" s="39">
        <v>54</v>
      </c>
      <c r="O65" s="92">
        <f>Soal!Q15</f>
        <v>0</v>
      </c>
      <c r="P65" s="39" t="str">
        <f t="shared" si="4"/>
        <v>0</v>
      </c>
      <c r="Q65" s="92">
        <f t="shared" si="6"/>
        <v>0</v>
      </c>
      <c r="R65" s="92">
        <f t="shared" si="5"/>
        <v>0</v>
      </c>
      <c r="S65" s="39"/>
      <c r="T65" s="39">
        <v>54</v>
      </c>
      <c r="U65" s="39">
        <f t="shared" si="3"/>
        <v>0</v>
      </c>
      <c r="V65" s="39"/>
      <c r="W65" s="39">
        <v>54</v>
      </c>
      <c r="X65" s="39">
        <v>0</v>
      </c>
      <c r="Y65" s="39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</row>
    <row r="66" spans="2:60" ht="15">
      <c r="B66" s="41">
        <v>57</v>
      </c>
      <c r="C66" s="51"/>
      <c r="D66" s="51"/>
      <c r="E66" s="51"/>
      <c r="F66" s="51"/>
      <c r="G66" s="51"/>
      <c r="H66" s="51"/>
      <c r="I66" s="51"/>
      <c r="J66" s="51"/>
      <c r="K66" s="51"/>
      <c r="L66" s="49" t="s">
        <v>18</v>
      </c>
      <c r="M66" s="59"/>
      <c r="N66" s="39">
        <v>55</v>
      </c>
      <c r="O66" s="92">
        <f>Soal!Q16</f>
        <v>0</v>
      </c>
      <c r="P66" s="39" t="str">
        <f t="shared" si="4"/>
        <v>0</v>
      </c>
      <c r="Q66" s="92">
        <f t="shared" si="6"/>
        <v>0</v>
      </c>
      <c r="R66" s="92">
        <f t="shared" si="5"/>
        <v>0</v>
      </c>
      <c r="S66" s="39"/>
      <c r="T66" s="39">
        <v>55</v>
      </c>
      <c r="U66" s="39">
        <f t="shared" si="3"/>
        <v>0</v>
      </c>
      <c r="V66" s="39"/>
      <c r="W66" s="39">
        <v>55</v>
      </c>
      <c r="X66" s="39">
        <v>0</v>
      </c>
      <c r="Y66" s="39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</row>
    <row r="67" spans="2:60" ht="15">
      <c r="B67" s="41">
        <v>58</v>
      </c>
      <c r="C67" s="51"/>
      <c r="D67" s="51"/>
      <c r="E67" s="51"/>
      <c r="F67" s="51"/>
      <c r="G67" s="51"/>
      <c r="H67" s="51"/>
      <c r="I67" s="51"/>
      <c r="J67" s="51"/>
      <c r="K67" s="51"/>
      <c r="L67" s="49" t="s">
        <v>18</v>
      </c>
      <c r="M67" s="59"/>
      <c r="N67" s="39">
        <v>56</v>
      </c>
      <c r="O67" s="92">
        <f>Soal!Q17</f>
        <v>0</v>
      </c>
      <c r="P67" s="39" t="str">
        <f t="shared" si="4"/>
        <v>0</v>
      </c>
      <c r="Q67" s="92">
        <f t="shared" si="6"/>
        <v>0</v>
      </c>
      <c r="R67" s="92">
        <f t="shared" si="5"/>
        <v>0</v>
      </c>
      <c r="S67" s="39"/>
      <c r="T67" s="39">
        <v>56</v>
      </c>
      <c r="U67" s="39">
        <f t="shared" si="3"/>
        <v>0</v>
      </c>
      <c r="V67" s="39"/>
      <c r="W67" s="39">
        <v>56</v>
      </c>
      <c r="X67" s="39">
        <v>0</v>
      </c>
      <c r="Y67" s="39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</row>
    <row r="68" spans="2:60" ht="15">
      <c r="B68" s="41">
        <v>59</v>
      </c>
      <c r="C68" s="51"/>
      <c r="D68" s="51"/>
      <c r="E68" s="51"/>
      <c r="F68" s="51"/>
      <c r="G68" s="51"/>
      <c r="H68" s="51"/>
      <c r="I68" s="51"/>
      <c r="J68" s="51"/>
      <c r="K68" s="51"/>
      <c r="L68" s="49" t="s">
        <v>18</v>
      </c>
      <c r="M68" s="59"/>
      <c r="N68" s="39">
        <v>57</v>
      </c>
      <c r="O68" s="92">
        <f>Soal!Q18</f>
        <v>0</v>
      </c>
      <c r="P68" s="39" t="str">
        <f t="shared" si="4"/>
        <v>0</v>
      </c>
      <c r="Q68" s="92">
        <f t="shared" si="6"/>
        <v>0</v>
      </c>
      <c r="R68" s="92">
        <f t="shared" si="5"/>
        <v>0</v>
      </c>
      <c r="S68" s="39"/>
      <c r="T68" s="39">
        <v>57</v>
      </c>
      <c r="U68" s="39">
        <f t="shared" si="3"/>
        <v>0</v>
      </c>
      <c r="V68" s="39"/>
      <c r="W68" s="39">
        <v>57</v>
      </c>
      <c r="X68" s="39">
        <v>0</v>
      </c>
      <c r="Y68" s="39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</row>
    <row r="69" spans="2:60" ht="15">
      <c r="B69" s="41">
        <v>60</v>
      </c>
      <c r="C69" s="51"/>
      <c r="D69" s="51"/>
      <c r="E69" s="51"/>
      <c r="F69" s="51"/>
      <c r="G69" s="51"/>
      <c r="H69" s="51"/>
      <c r="I69" s="51"/>
      <c r="J69" s="51"/>
      <c r="K69" s="51"/>
      <c r="L69" s="49" t="s">
        <v>18</v>
      </c>
      <c r="M69" s="59"/>
      <c r="N69" s="39">
        <v>58</v>
      </c>
      <c r="O69" s="92">
        <f>Soal!Q19</f>
        <v>0</v>
      </c>
      <c r="P69" s="39" t="str">
        <f t="shared" si="4"/>
        <v>0</v>
      </c>
      <c r="Q69" s="92">
        <f t="shared" si="6"/>
        <v>0</v>
      </c>
      <c r="R69" s="92">
        <f t="shared" si="5"/>
        <v>0</v>
      </c>
      <c r="S69" s="39"/>
      <c r="T69" s="39">
        <v>58</v>
      </c>
      <c r="U69" s="39">
        <f t="shared" si="3"/>
        <v>0</v>
      </c>
      <c r="V69" s="39"/>
      <c r="W69" s="39">
        <v>58</v>
      </c>
      <c r="X69" s="39">
        <v>0</v>
      </c>
      <c r="Y69" s="39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</row>
    <row r="70" spans="2:60" ht="15">
      <c r="B70" s="41">
        <v>61</v>
      </c>
      <c r="C70" s="51"/>
      <c r="D70" s="51"/>
      <c r="E70" s="51"/>
      <c r="F70" s="51"/>
      <c r="G70" s="51"/>
      <c r="H70" s="51"/>
      <c r="I70" s="51"/>
      <c r="J70" s="51"/>
      <c r="K70" s="51"/>
      <c r="L70" s="49" t="s">
        <v>18</v>
      </c>
      <c r="M70" s="59"/>
      <c r="N70" s="39">
        <v>59</v>
      </c>
      <c r="O70" s="92">
        <f>Soal!Q20</f>
        <v>0</v>
      </c>
      <c r="P70" s="39" t="str">
        <f t="shared" si="4"/>
        <v>0</v>
      </c>
      <c r="Q70" s="92">
        <f t="shared" si="6"/>
        <v>0</v>
      </c>
      <c r="R70" s="92">
        <f t="shared" si="5"/>
        <v>0</v>
      </c>
      <c r="S70" s="39"/>
      <c r="T70" s="39">
        <v>59</v>
      </c>
      <c r="U70" s="39">
        <f t="shared" si="3"/>
        <v>0</v>
      </c>
      <c r="V70" s="39"/>
      <c r="W70" s="39">
        <v>59</v>
      </c>
      <c r="X70" s="39">
        <v>0</v>
      </c>
      <c r="Y70" s="39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</row>
    <row r="71" spans="2:60" ht="15">
      <c r="B71" s="41">
        <v>62</v>
      </c>
      <c r="C71" s="51"/>
      <c r="D71" s="51"/>
      <c r="E71" s="51"/>
      <c r="F71" s="51"/>
      <c r="G71" s="51"/>
      <c r="H71" s="51"/>
      <c r="I71" s="51"/>
      <c r="J71" s="51"/>
      <c r="K71" s="51"/>
      <c r="L71" s="49" t="s">
        <v>18</v>
      </c>
      <c r="M71" s="59"/>
      <c r="N71" s="39">
        <v>60</v>
      </c>
      <c r="O71" s="92">
        <f>Soal!Q21</f>
        <v>0</v>
      </c>
      <c r="P71" s="39" t="str">
        <f t="shared" si="4"/>
        <v>0</v>
      </c>
      <c r="Q71" s="92">
        <f t="shared" si="6"/>
        <v>0</v>
      </c>
      <c r="R71" s="92">
        <f t="shared" si="5"/>
        <v>0</v>
      </c>
      <c r="S71" s="39"/>
      <c r="T71" s="39">
        <v>60</v>
      </c>
      <c r="U71" s="39">
        <f t="shared" si="3"/>
        <v>0</v>
      </c>
      <c r="V71" s="39"/>
      <c r="W71" s="39">
        <v>60</v>
      </c>
      <c r="X71" s="39">
        <v>0</v>
      </c>
      <c r="Y71" s="39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</row>
    <row r="72" spans="2:60" ht="15">
      <c r="B72" s="41">
        <v>63</v>
      </c>
      <c r="C72" s="51"/>
      <c r="D72" s="51"/>
      <c r="E72" s="51"/>
      <c r="F72" s="51"/>
      <c r="G72" s="51"/>
      <c r="H72" s="51"/>
      <c r="I72" s="51"/>
      <c r="J72" s="51"/>
      <c r="K72" s="51"/>
      <c r="L72" s="49" t="s">
        <v>18</v>
      </c>
      <c r="M72" s="59"/>
      <c r="N72" s="39">
        <v>61</v>
      </c>
      <c r="O72" s="92">
        <f>Soal!S2</f>
        <v>0</v>
      </c>
      <c r="P72" s="39" t="str">
        <f t="shared" si="4"/>
        <v>0</v>
      </c>
      <c r="Q72" s="92">
        <f t="shared" si="6"/>
        <v>0</v>
      </c>
      <c r="R72" s="92">
        <f t="shared" si="5"/>
        <v>0</v>
      </c>
      <c r="S72" s="39"/>
      <c r="T72" s="39">
        <v>61</v>
      </c>
      <c r="U72" s="39">
        <f t="shared" si="3"/>
        <v>0</v>
      </c>
      <c r="V72" s="39"/>
      <c r="W72" s="39">
        <v>61</v>
      </c>
      <c r="X72" s="39">
        <v>0</v>
      </c>
      <c r="Y72" s="39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</row>
    <row r="73" spans="2:60" ht="15">
      <c r="B73" s="41">
        <v>64</v>
      </c>
      <c r="C73" s="51"/>
      <c r="D73" s="51"/>
      <c r="E73" s="51"/>
      <c r="F73" s="51"/>
      <c r="G73" s="51"/>
      <c r="H73" s="51"/>
      <c r="I73" s="51"/>
      <c r="J73" s="51"/>
      <c r="K73" s="51"/>
      <c r="L73" s="49" t="s">
        <v>18</v>
      </c>
      <c r="M73" s="59"/>
      <c r="N73" s="39">
        <v>62</v>
      </c>
      <c r="O73" s="92">
        <f>Soal!S3</f>
        <v>0</v>
      </c>
      <c r="P73" s="39" t="str">
        <f t="shared" si="4"/>
        <v>0</v>
      </c>
      <c r="Q73" s="92">
        <f t="shared" si="6"/>
        <v>0</v>
      </c>
      <c r="R73" s="92">
        <f t="shared" si="5"/>
        <v>0</v>
      </c>
      <c r="S73" s="39"/>
      <c r="T73" s="39">
        <v>62</v>
      </c>
      <c r="U73" s="39">
        <f t="shared" si="3"/>
        <v>0</v>
      </c>
      <c r="V73" s="39"/>
      <c r="W73" s="39">
        <v>62</v>
      </c>
      <c r="X73" s="39">
        <v>0</v>
      </c>
      <c r="Y73" s="39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</row>
    <row r="74" spans="2:60" ht="15">
      <c r="B74" s="41">
        <v>65</v>
      </c>
      <c r="C74" s="51"/>
      <c r="D74" s="51"/>
      <c r="E74" s="51"/>
      <c r="F74" s="51"/>
      <c r="G74" s="51"/>
      <c r="H74" s="51"/>
      <c r="I74" s="51"/>
      <c r="J74" s="51"/>
      <c r="K74" s="51"/>
      <c r="L74" s="49" t="s">
        <v>18</v>
      </c>
      <c r="M74" s="59"/>
      <c r="N74" s="39">
        <v>63</v>
      </c>
      <c r="O74" s="92">
        <f>Soal!S4</f>
        <v>0</v>
      </c>
      <c r="P74" s="39" t="str">
        <f t="shared" si="4"/>
        <v>0</v>
      </c>
      <c r="Q74" s="92">
        <f t="shared" si="6"/>
        <v>0</v>
      </c>
      <c r="R74" s="92">
        <f t="shared" si="5"/>
        <v>0</v>
      </c>
      <c r="S74" s="39"/>
      <c r="T74" s="39">
        <v>63</v>
      </c>
      <c r="U74" s="39">
        <f t="shared" si="3"/>
        <v>0</v>
      </c>
      <c r="V74" s="39"/>
      <c r="W74" s="39">
        <v>63</v>
      </c>
      <c r="X74" s="39">
        <v>0</v>
      </c>
      <c r="Y74" s="39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</row>
    <row r="75" spans="2:60" ht="15">
      <c r="B75" s="41">
        <v>66</v>
      </c>
      <c r="C75" s="51"/>
      <c r="D75" s="51"/>
      <c r="E75" s="51"/>
      <c r="F75" s="51"/>
      <c r="G75" s="51"/>
      <c r="H75" s="51"/>
      <c r="I75" s="51"/>
      <c r="J75" s="51"/>
      <c r="K75" s="51"/>
      <c r="L75" s="49" t="s">
        <v>18</v>
      </c>
      <c r="M75" s="59"/>
      <c r="N75" s="39">
        <v>64</v>
      </c>
      <c r="O75" s="92">
        <f>Soal!S5</f>
        <v>0</v>
      </c>
      <c r="P75" s="39" t="str">
        <f t="shared" si="4"/>
        <v>0</v>
      </c>
      <c r="Q75" s="92">
        <f t="shared" si="6"/>
        <v>0</v>
      </c>
      <c r="R75" s="92">
        <f t="shared" si="5"/>
        <v>0</v>
      </c>
      <c r="S75" s="39"/>
      <c r="T75" s="39">
        <v>64</v>
      </c>
      <c r="U75" s="39">
        <f t="shared" si="3"/>
        <v>0</v>
      </c>
      <c r="V75" s="39"/>
      <c r="W75" s="39">
        <v>64</v>
      </c>
      <c r="X75" s="39">
        <v>0</v>
      </c>
      <c r="Y75" s="39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</row>
    <row r="76" spans="2:60" ht="15">
      <c r="B76" s="41">
        <v>67</v>
      </c>
      <c r="C76" s="51"/>
      <c r="D76" s="51"/>
      <c r="E76" s="51"/>
      <c r="F76" s="51"/>
      <c r="G76" s="51"/>
      <c r="H76" s="51"/>
      <c r="I76" s="51"/>
      <c r="J76" s="51"/>
      <c r="K76" s="51"/>
      <c r="L76" s="49" t="s">
        <v>18</v>
      </c>
      <c r="M76" s="59"/>
      <c r="N76" s="39">
        <v>65</v>
      </c>
      <c r="O76" s="92">
        <f>Soal!S6</f>
        <v>0</v>
      </c>
      <c r="P76" s="39" t="str">
        <f t="shared" si="4"/>
        <v>0</v>
      </c>
      <c r="Q76" s="92">
        <f aca="true" t="shared" si="7" ref="Q76:Q107">C76</f>
        <v>0</v>
      </c>
      <c r="R76" s="92">
        <f t="shared" si="5"/>
        <v>0</v>
      </c>
      <c r="S76" s="39"/>
      <c r="T76" s="39">
        <v>65</v>
      </c>
      <c r="U76" s="39">
        <f t="shared" si="3"/>
        <v>0</v>
      </c>
      <c r="V76" s="39"/>
      <c r="W76" s="39">
        <v>65</v>
      </c>
      <c r="X76" s="39">
        <v>0</v>
      </c>
      <c r="Y76" s="39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</row>
    <row r="77" spans="2:60" ht="15">
      <c r="B77" s="41">
        <v>68</v>
      </c>
      <c r="C77" s="51"/>
      <c r="D77" s="51"/>
      <c r="E77" s="51"/>
      <c r="F77" s="51"/>
      <c r="G77" s="51"/>
      <c r="H77" s="51"/>
      <c r="I77" s="51"/>
      <c r="J77" s="51"/>
      <c r="K77" s="51"/>
      <c r="L77" s="49" t="s">
        <v>18</v>
      </c>
      <c r="M77" s="59"/>
      <c r="N77" s="39">
        <v>66</v>
      </c>
      <c r="O77" s="92">
        <f>Soal!S7</f>
        <v>0</v>
      </c>
      <c r="P77" s="39" t="str">
        <f t="shared" si="4"/>
        <v>0</v>
      </c>
      <c r="Q77" s="92">
        <f t="shared" si="7"/>
        <v>0</v>
      </c>
      <c r="R77" s="92">
        <f t="shared" si="5"/>
        <v>0</v>
      </c>
      <c r="S77" s="39"/>
      <c r="T77" s="39">
        <v>66</v>
      </c>
      <c r="U77" s="39">
        <f aca="true" t="shared" si="8" ref="U77:U140">IF(Q77=0,0,VLOOKUP(T77,$Q$12:$R$191,2,FALSE))</f>
        <v>0</v>
      </c>
      <c r="V77" s="39"/>
      <c r="W77" s="39">
        <v>66</v>
      </c>
      <c r="X77" s="39">
        <v>0</v>
      </c>
      <c r="Y77" s="39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</row>
    <row r="78" spans="2:60" ht="15">
      <c r="B78" s="41">
        <v>69</v>
      </c>
      <c r="C78" s="51"/>
      <c r="D78" s="51"/>
      <c r="E78" s="51"/>
      <c r="F78" s="51"/>
      <c r="G78" s="51"/>
      <c r="H78" s="51"/>
      <c r="I78" s="51"/>
      <c r="J78" s="51"/>
      <c r="K78" s="51"/>
      <c r="L78" s="49" t="s">
        <v>18</v>
      </c>
      <c r="M78" s="59"/>
      <c r="N78" s="39">
        <v>67</v>
      </c>
      <c r="O78" s="92">
        <f>Soal!S8</f>
        <v>0</v>
      </c>
      <c r="P78" s="39" t="str">
        <f t="shared" si="4"/>
        <v>0</v>
      </c>
      <c r="Q78" s="92">
        <f t="shared" si="7"/>
        <v>0</v>
      </c>
      <c r="R78" s="92">
        <f t="shared" si="5"/>
        <v>0</v>
      </c>
      <c r="S78" s="39"/>
      <c r="T78" s="39">
        <v>67</v>
      </c>
      <c r="U78" s="39">
        <f t="shared" si="8"/>
        <v>0</v>
      </c>
      <c r="V78" s="39"/>
      <c r="W78" s="39">
        <v>67</v>
      </c>
      <c r="X78" s="39">
        <v>0</v>
      </c>
      <c r="Y78" s="39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</row>
    <row r="79" spans="2:60" ht="15">
      <c r="B79" s="41">
        <v>70</v>
      </c>
      <c r="C79" s="51"/>
      <c r="D79" s="51"/>
      <c r="E79" s="51"/>
      <c r="F79" s="51"/>
      <c r="G79" s="51"/>
      <c r="H79" s="51"/>
      <c r="I79" s="51"/>
      <c r="J79" s="51"/>
      <c r="K79" s="51"/>
      <c r="L79" s="49" t="s">
        <v>18</v>
      </c>
      <c r="M79" s="59"/>
      <c r="N79" s="39">
        <v>68</v>
      </c>
      <c r="O79" s="92">
        <f>Soal!S9</f>
        <v>0</v>
      </c>
      <c r="P79" s="39" t="str">
        <f t="shared" si="4"/>
        <v>0</v>
      </c>
      <c r="Q79" s="92">
        <f t="shared" si="7"/>
        <v>0</v>
      </c>
      <c r="R79" s="92">
        <f t="shared" si="5"/>
        <v>0</v>
      </c>
      <c r="S79" s="39"/>
      <c r="T79" s="39">
        <v>68</v>
      </c>
      <c r="U79" s="39">
        <f t="shared" si="8"/>
        <v>0</v>
      </c>
      <c r="V79" s="39"/>
      <c r="W79" s="39">
        <v>68</v>
      </c>
      <c r="X79" s="39">
        <v>0</v>
      </c>
      <c r="Y79" s="39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</row>
    <row r="80" spans="2:60" ht="15">
      <c r="B80" s="41">
        <v>71</v>
      </c>
      <c r="C80" s="51"/>
      <c r="D80" s="51"/>
      <c r="E80" s="51"/>
      <c r="F80" s="51"/>
      <c r="G80" s="51"/>
      <c r="H80" s="51"/>
      <c r="I80" s="51"/>
      <c r="J80" s="51"/>
      <c r="K80" s="51"/>
      <c r="L80" s="49" t="s">
        <v>18</v>
      </c>
      <c r="M80" s="59"/>
      <c r="N80" s="39">
        <v>69</v>
      </c>
      <c r="O80" s="92">
        <f>Soal!S10</f>
        <v>0</v>
      </c>
      <c r="P80" s="39" t="str">
        <f t="shared" si="4"/>
        <v>0</v>
      </c>
      <c r="Q80" s="92">
        <f t="shared" si="7"/>
        <v>0</v>
      </c>
      <c r="R80" s="92">
        <f t="shared" si="5"/>
        <v>0</v>
      </c>
      <c r="S80" s="39"/>
      <c r="T80" s="39">
        <v>69</v>
      </c>
      <c r="U80" s="39">
        <f t="shared" si="8"/>
        <v>0</v>
      </c>
      <c r="V80" s="39"/>
      <c r="W80" s="39">
        <v>69</v>
      </c>
      <c r="X80" s="39">
        <v>0</v>
      </c>
      <c r="Y80" s="39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</row>
    <row r="81" spans="2:60" ht="15">
      <c r="B81" s="41">
        <v>72</v>
      </c>
      <c r="C81" s="51"/>
      <c r="D81" s="51"/>
      <c r="E81" s="51"/>
      <c r="F81" s="51"/>
      <c r="G81" s="51"/>
      <c r="H81" s="51"/>
      <c r="I81" s="51"/>
      <c r="J81" s="51"/>
      <c r="K81" s="51"/>
      <c r="L81" s="49" t="s">
        <v>18</v>
      </c>
      <c r="M81" s="59"/>
      <c r="N81" s="39">
        <v>70</v>
      </c>
      <c r="O81" s="92">
        <f>Soal!S11</f>
        <v>0</v>
      </c>
      <c r="P81" s="39" t="str">
        <f t="shared" si="4"/>
        <v>0</v>
      </c>
      <c r="Q81" s="92">
        <f t="shared" si="7"/>
        <v>0</v>
      </c>
      <c r="R81" s="92">
        <f t="shared" si="5"/>
        <v>0</v>
      </c>
      <c r="S81" s="39"/>
      <c r="T81" s="39">
        <v>70</v>
      </c>
      <c r="U81" s="39">
        <f t="shared" si="8"/>
        <v>0</v>
      </c>
      <c r="V81" s="39"/>
      <c r="W81" s="39">
        <v>70</v>
      </c>
      <c r="X81" s="39">
        <v>0</v>
      </c>
      <c r="Y81" s="39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</row>
    <row r="82" spans="2:60" ht="15">
      <c r="B82" s="41">
        <v>73</v>
      </c>
      <c r="C82" s="51"/>
      <c r="D82" s="51"/>
      <c r="E82" s="51"/>
      <c r="F82" s="51"/>
      <c r="G82" s="51"/>
      <c r="H82" s="51"/>
      <c r="I82" s="51"/>
      <c r="J82" s="51"/>
      <c r="K82" s="51"/>
      <c r="L82" s="49" t="s">
        <v>18</v>
      </c>
      <c r="M82" s="59"/>
      <c r="N82" s="39">
        <v>71</v>
      </c>
      <c r="O82" s="92">
        <f>Soal!S12</f>
        <v>0</v>
      </c>
      <c r="P82" s="39" t="str">
        <f t="shared" si="4"/>
        <v>0</v>
      </c>
      <c r="Q82" s="92">
        <f t="shared" si="7"/>
        <v>0</v>
      </c>
      <c r="R82" s="92">
        <f t="shared" si="5"/>
        <v>0</v>
      </c>
      <c r="S82" s="39"/>
      <c r="T82" s="39">
        <v>71</v>
      </c>
      <c r="U82" s="39">
        <f t="shared" si="8"/>
        <v>0</v>
      </c>
      <c r="V82" s="39"/>
      <c r="W82" s="39">
        <v>71</v>
      </c>
      <c r="X82" s="39">
        <v>0</v>
      </c>
      <c r="Y82" s="39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2:60" ht="15">
      <c r="B83" s="41">
        <v>74</v>
      </c>
      <c r="C83" s="51"/>
      <c r="D83" s="51"/>
      <c r="E83" s="51"/>
      <c r="F83" s="51"/>
      <c r="G83" s="51"/>
      <c r="H83" s="51"/>
      <c r="I83" s="51"/>
      <c r="J83" s="51"/>
      <c r="K83" s="51"/>
      <c r="L83" s="49" t="s">
        <v>18</v>
      </c>
      <c r="M83" s="59"/>
      <c r="N83" s="39">
        <v>72</v>
      </c>
      <c r="O83" s="92">
        <f>Soal!S13</f>
        <v>0</v>
      </c>
      <c r="P83" s="39" t="str">
        <f t="shared" si="4"/>
        <v>0</v>
      </c>
      <c r="Q83" s="92">
        <f t="shared" si="7"/>
        <v>0</v>
      </c>
      <c r="R83" s="92">
        <f t="shared" si="5"/>
        <v>0</v>
      </c>
      <c r="S83" s="39"/>
      <c r="T83" s="39">
        <v>72</v>
      </c>
      <c r="U83" s="39">
        <f t="shared" si="8"/>
        <v>0</v>
      </c>
      <c r="V83" s="39"/>
      <c r="W83" s="39">
        <v>72</v>
      </c>
      <c r="X83" s="39">
        <v>0</v>
      </c>
      <c r="Y83" s="39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2:60" ht="15">
      <c r="B84" s="41">
        <v>75</v>
      </c>
      <c r="C84" s="51"/>
      <c r="D84" s="51"/>
      <c r="E84" s="51"/>
      <c r="F84" s="51"/>
      <c r="G84" s="51"/>
      <c r="H84" s="51"/>
      <c r="I84" s="51"/>
      <c r="J84" s="51"/>
      <c r="K84" s="51"/>
      <c r="L84" s="49" t="s">
        <v>18</v>
      </c>
      <c r="M84" s="59"/>
      <c r="N84" s="39">
        <v>73</v>
      </c>
      <c r="O84" s="92">
        <f>Soal!S14</f>
        <v>0</v>
      </c>
      <c r="P84" s="39" t="str">
        <f t="shared" si="4"/>
        <v>0</v>
      </c>
      <c r="Q84" s="92">
        <f t="shared" si="7"/>
        <v>0</v>
      </c>
      <c r="R84" s="92">
        <f t="shared" si="5"/>
        <v>0</v>
      </c>
      <c r="S84" s="39"/>
      <c r="T84" s="39">
        <v>73</v>
      </c>
      <c r="U84" s="39">
        <f t="shared" si="8"/>
        <v>0</v>
      </c>
      <c r="V84" s="39"/>
      <c r="W84" s="39">
        <v>73</v>
      </c>
      <c r="X84" s="39">
        <v>0</v>
      </c>
      <c r="Y84" s="39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</row>
    <row r="85" spans="2:60" ht="15">
      <c r="B85" s="41">
        <v>76</v>
      </c>
      <c r="C85" s="51"/>
      <c r="D85" s="51"/>
      <c r="E85" s="51"/>
      <c r="F85" s="51"/>
      <c r="G85" s="51"/>
      <c r="H85" s="51"/>
      <c r="I85" s="51"/>
      <c r="J85" s="51"/>
      <c r="K85" s="51"/>
      <c r="L85" s="49" t="s">
        <v>18</v>
      </c>
      <c r="M85" s="59"/>
      <c r="N85" s="39">
        <v>74</v>
      </c>
      <c r="O85" s="92">
        <f>Soal!S15</f>
        <v>0</v>
      </c>
      <c r="P85" s="39" t="str">
        <f t="shared" si="4"/>
        <v>0</v>
      </c>
      <c r="Q85" s="92">
        <f t="shared" si="7"/>
        <v>0</v>
      </c>
      <c r="R85" s="92">
        <f t="shared" si="5"/>
        <v>0</v>
      </c>
      <c r="S85" s="39"/>
      <c r="T85" s="39">
        <v>74</v>
      </c>
      <c r="U85" s="39">
        <f t="shared" si="8"/>
        <v>0</v>
      </c>
      <c r="V85" s="39"/>
      <c r="W85" s="39">
        <v>74</v>
      </c>
      <c r="X85" s="39">
        <v>0</v>
      </c>
      <c r="Y85" s="39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</row>
    <row r="86" spans="2:60" ht="15">
      <c r="B86" s="41">
        <v>77</v>
      </c>
      <c r="C86" s="51"/>
      <c r="D86" s="51"/>
      <c r="E86" s="51"/>
      <c r="F86" s="51"/>
      <c r="G86" s="51"/>
      <c r="H86" s="51"/>
      <c r="I86" s="51"/>
      <c r="J86" s="51"/>
      <c r="K86" s="51"/>
      <c r="L86" s="49" t="s">
        <v>18</v>
      </c>
      <c r="M86" s="59"/>
      <c r="N86" s="39">
        <v>75</v>
      </c>
      <c r="O86" s="92">
        <f>Soal!S16</f>
        <v>0</v>
      </c>
      <c r="P86" s="39" t="str">
        <f t="shared" si="4"/>
        <v>0</v>
      </c>
      <c r="Q86" s="92">
        <f t="shared" si="7"/>
        <v>0</v>
      </c>
      <c r="R86" s="92">
        <f t="shared" si="5"/>
        <v>0</v>
      </c>
      <c r="S86" s="39"/>
      <c r="T86" s="39">
        <v>75</v>
      </c>
      <c r="U86" s="39">
        <f t="shared" si="8"/>
        <v>0</v>
      </c>
      <c r="V86" s="39"/>
      <c r="W86" s="39">
        <v>75</v>
      </c>
      <c r="X86" s="39">
        <v>0</v>
      </c>
      <c r="Y86" s="39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2:60" ht="15">
      <c r="B87" s="41">
        <v>78</v>
      </c>
      <c r="C87" s="51"/>
      <c r="D87" s="51"/>
      <c r="E87" s="51"/>
      <c r="F87" s="51"/>
      <c r="G87" s="51"/>
      <c r="H87" s="51"/>
      <c r="I87" s="51"/>
      <c r="J87" s="51"/>
      <c r="K87" s="51"/>
      <c r="L87" s="49" t="s">
        <v>18</v>
      </c>
      <c r="M87" s="59"/>
      <c r="N87" s="39">
        <v>76</v>
      </c>
      <c r="O87" s="92">
        <f>Soal!S17</f>
        <v>0</v>
      </c>
      <c r="P87" s="39" t="str">
        <f t="shared" si="4"/>
        <v>0</v>
      </c>
      <c r="Q87" s="92">
        <f t="shared" si="7"/>
        <v>0</v>
      </c>
      <c r="R87" s="92">
        <f t="shared" si="5"/>
        <v>0</v>
      </c>
      <c r="S87" s="39"/>
      <c r="T87" s="39">
        <v>76</v>
      </c>
      <c r="U87" s="39">
        <f t="shared" si="8"/>
        <v>0</v>
      </c>
      <c r="V87" s="39"/>
      <c r="W87" s="39">
        <v>76</v>
      </c>
      <c r="X87" s="39">
        <v>0</v>
      </c>
      <c r="Y87" s="39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2:60" ht="15">
      <c r="B88" s="41">
        <v>79</v>
      </c>
      <c r="C88" s="51"/>
      <c r="D88" s="51"/>
      <c r="E88" s="51"/>
      <c r="F88" s="51"/>
      <c r="G88" s="51"/>
      <c r="H88" s="51"/>
      <c r="I88" s="51"/>
      <c r="J88" s="51"/>
      <c r="K88" s="51"/>
      <c r="L88" s="49" t="s">
        <v>18</v>
      </c>
      <c r="M88" s="59"/>
      <c r="N88" s="39">
        <v>77</v>
      </c>
      <c r="O88" s="92">
        <f>Soal!S18</f>
        <v>0</v>
      </c>
      <c r="P88" s="39" t="str">
        <f aca="true" t="shared" si="9" ref="P88:P151">LEFT(O88,1)</f>
        <v>0</v>
      </c>
      <c r="Q88" s="92">
        <f t="shared" si="7"/>
        <v>0</v>
      </c>
      <c r="R88" s="92">
        <f aca="true" t="shared" si="10" ref="R88:R151">IF(K88=P88,1,0)</f>
        <v>0</v>
      </c>
      <c r="S88" s="39"/>
      <c r="T88" s="39">
        <v>77</v>
      </c>
      <c r="U88" s="39">
        <f t="shared" si="8"/>
        <v>0</v>
      </c>
      <c r="V88" s="39"/>
      <c r="W88" s="39">
        <v>77</v>
      </c>
      <c r="X88" s="39">
        <v>0</v>
      </c>
      <c r="Y88" s="39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</row>
    <row r="89" spans="2:60" ht="15">
      <c r="B89" s="41">
        <v>80</v>
      </c>
      <c r="C89" s="51"/>
      <c r="D89" s="51"/>
      <c r="E89" s="51"/>
      <c r="F89" s="51"/>
      <c r="G89" s="51"/>
      <c r="H89" s="51"/>
      <c r="I89" s="51"/>
      <c r="J89" s="51"/>
      <c r="K89" s="51"/>
      <c r="L89" s="49" t="s">
        <v>18</v>
      </c>
      <c r="M89" s="59"/>
      <c r="N89" s="39">
        <v>78</v>
      </c>
      <c r="O89" s="92">
        <f>Soal!S19</f>
        <v>0</v>
      </c>
      <c r="P89" s="39" t="str">
        <f t="shared" si="9"/>
        <v>0</v>
      </c>
      <c r="Q89" s="92">
        <f t="shared" si="7"/>
        <v>0</v>
      </c>
      <c r="R89" s="92">
        <f t="shared" si="10"/>
        <v>0</v>
      </c>
      <c r="S89" s="39"/>
      <c r="T89" s="39">
        <v>78</v>
      </c>
      <c r="U89" s="39">
        <f t="shared" si="8"/>
        <v>0</v>
      </c>
      <c r="V89" s="39"/>
      <c r="W89" s="39">
        <v>78</v>
      </c>
      <c r="X89" s="39">
        <v>0</v>
      </c>
      <c r="Y89" s="39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</row>
    <row r="90" spans="2:60" ht="15">
      <c r="B90" s="41">
        <v>81</v>
      </c>
      <c r="C90" s="51"/>
      <c r="D90" s="51"/>
      <c r="E90" s="51"/>
      <c r="F90" s="51"/>
      <c r="G90" s="51"/>
      <c r="H90" s="51"/>
      <c r="I90" s="51"/>
      <c r="J90" s="51"/>
      <c r="K90" s="51"/>
      <c r="L90" s="49" t="s">
        <v>18</v>
      </c>
      <c r="M90" s="59"/>
      <c r="N90" s="39">
        <v>79</v>
      </c>
      <c r="O90" s="92">
        <f>Soal!S20</f>
        <v>0</v>
      </c>
      <c r="P90" s="39" t="str">
        <f t="shared" si="9"/>
        <v>0</v>
      </c>
      <c r="Q90" s="92">
        <f t="shared" si="7"/>
        <v>0</v>
      </c>
      <c r="R90" s="92">
        <f t="shared" si="10"/>
        <v>0</v>
      </c>
      <c r="S90" s="39"/>
      <c r="T90" s="39">
        <v>79</v>
      </c>
      <c r="U90" s="39">
        <f t="shared" si="8"/>
        <v>0</v>
      </c>
      <c r="V90" s="39"/>
      <c r="W90" s="39">
        <v>79</v>
      </c>
      <c r="X90" s="39">
        <v>0</v>
      </c>
      <c r="Y90" s="39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2:60" ht="15">
      <c r="B91" s="41">
        <v>82</v>
      </c>
      <c r="C91" s="51"/>
      <c r="D91" s="51"/>
      <c r="E91" s="51"/>
      <c r="F91" s="51"/>
      <c r="G91" s="51"/>
      <c r="H91" s="51"/>
      <c r="I91" s="51"/>
      <c r="J91" s="51"/>
      <c r="K91" s="51"/>
      <c r="L91" s="49" t="s">
        <v>18</v>
      </c>
      <c r="M91" s="59"/>
      <c r="N91" s="39">
        <v>80</v>
      </c>
      <c r="O91" s="92">
        <f>Soal!S21</f>
        <v>0</v>
      </c>
      <c r="P91" s="39" t="str">
        <f t="shared" si="9"/>
        <v>0</v>
      </c>
      <c r="Q91" s="92">
        <f t="shared" si="7"/>
        <v>0</v>
      </c>
      <c r="R91" s="92">
        <f t="shared" si="10"/>
        <v>0</v>
      </c>
      <c r="S91" s="39"/>
      <c r="T91" s="39">
        <v>80</v>
      </c>
      <c r="U91" s="39">
        <f t="shared" si="8"/>
        <v>0</v>
      </c>
      <c r="V91" s="39"/>
      <c r="W91" s="39">
        <v>80</v>
      </c>
      <c r="X91" s="39">
        <v>0</v>
      </c>
      <c r="Y91" s="39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</row>
    <row r="92" spans="2:60" ht="15">
      <c r="B92" s="41">
        <v>83</v>
      </c>
      <c r="C92" s="51"/>
      <c r="D92" s="51"/>
      <c r="E92" s="51"/>
      <c r="F92" s="51"/>
      <c r="G92" s="51"/>
      <c r="H92" s="51"/>
      <c r="I92" s="51"/>
      <c r="J92" s="51"/>
      <c r="K92" s="51"/>
      <c r="L92" s="49" t="s">
        <v>18</v>
      </c>
      <c r="M92" s="59"/>
      <c r="N92" s="39">
        <v>81</v>
      </c>
      <c r="O92" s="92">
        <f>Soal!U2</f>
        <v>0</v>
      </c>
      <c r="P92" s="39" t="str">
        <f t="shared" si="9"/>
        <v>0</v>
      </c>
      <c r="Q92" s="92">
        <f t="shared" si="7"/>
        <v>0</v>
      </c>
      <c r="R92" s="92">
        <f t="shared" si="10"/>
        <v>0</v>
      </c>
      <c r="S92" s="39"/>
      <c r="T92" s="39">
        <v>81</v>
      </c>
      <c r="U92" s="39">
        <f t="shared" si="8"/>
        <v>0</v>
      </c>
      <c r="V92" s="39"/>
      <c r="W92" s="39">
        <v>81</v>
      </c>
      <c r="X92" s="39">
        <v>0</v>
      </c>
      <c r="Y92" s="39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</row>
    <row r="93" spans="2:60" ht="15">
      <c r="B93" s="41">
        <v>84</v>
      </c>
      <c r="C93" s="51"/>
      <c r="D93" s="51"/>
      <c r="E93" s="51"/>
      <c r="F93" s="51"/>
      <c r="G93" s="51"/>
      <c r="H93" s="51"/>
      <c r="I93" s="51"/>
      <c r="J93" s="51"/>
      <c r="K93" s="51"/>
      <c r="L93" s="49" t="s">
        <v>18</v>
      </c>
      <c r="M93" s="59"/>
      <c r="N93" s="39">
        <v>82</v>
      </c>
      <c r="O93" s="92">
        <f>Soal!U3</f>
        <v>0</v>
      </c>
      <c r="P93" s="39" t="str">
        <f t="shared" si="9"/>
        <v>0</v>
      </c>
      <c r="Q93" s="92">
        <f t="shared" si="7"/>
        <v>0</v>
      </c>
      <c r="R93" s="92">
        <f t="shared" si="10"/>
        <v>0</v>
      </c>
      <c r="S93" s="39"/>
      <c r="T93" s="39">
        <v>82</v>
      </c>
      <c r="U93" s="39">
        <f t="shared" si="8"/>
        <v>0</v>
      </c>
      <c r="V93" s="39"/>
      <c r="W93" s="39">
        <v>82</v>
      </c>
      <c r="X93" s="39">
        <v>0</v>
      </c>
      <c r="Y93" s="39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</row>
    <row r="94" spans="2:60" ht="15">
      <c r="B94" s="41">
        <v>85</v>
      </c>
      <c r="C94" s="51"/>
      <c r="D94" s="51"/>
      <c r="E94" s="51"/>
      <c r="F94" s="51"/>
      <c r="G94" s="51"/>
      <c r="H94" s="51"/>
      <c r="I94" s="51"/>
      <c r="J94" s="51"/>
      <c r="K94" s="51"/>
      <c r="L94" s="49" t="s">
        <v>18</v>
      </c>
      <c r="M94" s="59"/>
      <c r="N94" s="39">
        <v>83</v>
      </c>
      <c r="O94" s="92">
        <f>Soal!U4</f>
        <v>0</v>
      </c>
      <c r="P94" s="39" t="str">
        <f t="shared" si="9"/>
        <v>0</v>
      </c>
      <c r="Q94" s="92">
        <f t="shared" si="7"/>
        <v>0</v>
      </c>
      <c r="R94" s="92">
        <f t="shared" si="10"/>
        <v>0</v>
      </c>
      <c r="S94" s="39"/>
      <c r="T94" s="39">
        <v>83</v>
      </c>
      <c r="U94" s="39">
        <f t="shared" si="8"/>
        <v>0</v>
      </c>
      <c r="V94" s="39"/>
      <c r="W94" s="39">
        <v>83</v>
      </c>
      <c r="X94" s="39">
        <v>0</v>
      </c>
      <c r="Y94" s="39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</row>
    <row r="95" spans="2:60" ht="15">
      <c r="B95" s="41">
        <v>86</v>
      </c>
      <c r="C95" s="51"/>
      <c r="D95" s="51"/>
      <c r="E95" s="51"/>
      <c r="F95" s="51"/>
      <c r="G95" s="51"/>
      <c r="H95" s="51"/>
      <c r="I95" s="51"/>
      <c r="J95" s="51"/>
      <c r="K95" s="51"/>
      <c r="L95" s="49" t="s">
        <v>18</v>
      </c>
      <c r="M95" s="59"/>
      <c r="N95" s="39">
        <v>84</v>
      </c>
      <c r="O95" s="92">
        <f>Soal!U5</f>
        <v>0</v>
      </c>
      <c r="P95" s="39" t="str">
        <f t="shared" si="9"/>
        <v>0</v>
      </c>
      <c r="Q95" s="92">
        <f t="shared" si="7"/>
        <v>0</v>
      </c>
      <c r="R95" s="92">
        <f t="shared" si="10"/>
        <v>0</v>
      </c>
      <c r="S95" s="39"/>
      <c r="T95" s="39">
        <v>84</v>
      </c>
      <c r="U95" s="39">
        <f t="shared" si="8"/>
        <v>0</v>
      </c>
      <c r="V95" s="39"/>
      <c r="W95" s="39">
        <v>84</v>
      </c>
      <c r="X95" s="39">
        <v>0</v>
      </c>
      <c r="Y95" s="39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</row>
    <row r="96" spans="2:60" ht="15">
      <c r="B96" s="41">
        <v>87</v>
      </c>
      <c r="C96" s="51"/>
      <c r="D96" s="51"/>
      <c r="E96" s="51"/>
      <c r="F96" s="51"/>
      <c r="G96" s="51"/>
      <c r="H96" s="51"/>
      <c r="I96" s="51"/>
      <c r="J96" s="51"/>
      <c r="K96" s="51"/>
      <c r="L96" s="49" t="s">
        <v>18</v>
      </c>
      <c r="M96" s="59"/>
      <c r="N96" s="39">
        <v>85</v>
      </c>
      <c r="O96" s="92">
        <f>Soal!U6</f>
        <v>0</v>
      </c>
      <c r="P96" s="39" t="str">
        <f t="shared" si="9"/>
        <v>0</v>
      </c>
      <c r="Q96" s="92">
        <f t="shared" si="7"/>
        <v>0</v>
      </c>
      <c r="R96" s="92">
        <f t="shared" si="10"/>
        <v>0</v>
      </c>
      <c r="S96" s="39"/>
      <c r="T96" s="39">
        <v>85</v>
      </c>
      <c r="U96" s="39">
        <f t="shared" si="8"/>
        <v>0</v>
      </c>
      <c r="V96" s="39"/>
      <c r="W96" s="39">
        <v>85</v>
      </c>
      <c r="X96" s="39">
        <v>0</v>
      </c>
      <c r="Y96" s="39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</row>
    <row r="97" spans="2:60" ht="15">
      <c r="B97" s="41">
        <v>88</v>
      </c>
      <c r="C97" s="51"/>
      <c r="D97" s="51"/>
      <c r="E97" s="51"/>
      <c r="F97" s="51"/>
      <c r="G97" s="51"/>
      <c r="H97" s="51"/>
      <c r="I97" s="51"/>
      <c r="J97" s="51"/>
      <c r="K97" s="51"/>
      <c r="L97" s="49" t="s">
        <v>18</v>
      </c>
      <c r="M97" s="59"/>
      <c r="N97" s="39">
        <v>86</v>
      </c>
      <c r="O97" s="92">
        <f>Soal!U7</f>
        <v>0</v>
      </c>
      <c r="P97" s="39" t="str">
        <f t="shared" si="9"/>
        <v>0</v>
      </c>
      <c r="Q97" s="92">
        <f t="shared" si="7"/>
        <v>0</v>
      </c>
      <c r="R97" s="92">
        <f t="shared" si="10"/>
        <v>0</v>
      </c>
      <c r="S97" s="39"/>
      <c r="T97" s="39">
        <v>86</v>
      </c>
      <c r="U97" s="39">
        <f t="shared" si="8"/>
        <v>0</v>
      </c>
      <c r="V97" s="39"/>
      <c r="W97" s="39">
        <v>86</v>
      </c>
      <c r="X97" s="39">
        <v>0</v>
      </c>
      <c r="Y97" s="39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</row>
    <row r="98" spans="2:60" ht="15">
      <c r="B98" s="41">
        <v>89</v>
      </c>
      <c r="C98" s="51"/>
      <c r="D98" s="51"/>
      <c r="E98" s="51"/>
      <c r="F98" s="51"/>
      <c r="G98" s="51"/>
      <c r="H98" s="51"/>
      <c r="I98" s="51"/>
      <c r="J98" s="51"/>
      <c r="K98" s="51"/>
      <c r="L98" s="49" t="s">
        <v>18</v>
      </c>
      <c r="M98" s="59"/>
      <c r="N98" s="39">
        <v>87</v>
      </c>
      <c r="O98" s="92">
        <f>Soal!U8</f>
        <v>0</v>
      </c>
      <c r="P98" s="39" t="str">
        <f t="shared" si="9"/>
        <v>0</v>
      </c>
      <c r="Q98" s="92">
        <f t="shared" si="7"/>
        <v>0</v>
      </c>
      <c r="R98" s="92">
        <f t="shared" si="10"/>
        <v>0</v>
      </c>
      <c r="S98" s="39"/>
      <c r="T98" s="39">
        <v>87</v>
      </c>
      <c r="U98" s="39">
        <f t="shared" si="8"/>
        <v>0</v>
      </c>
      <c r="V98" s="39"/>
      <c r="W98" s="39">
        <v>87</v>
      </c>
      <c r="X98" s="39">
        <v>0</v>
      </c>
      <c r="Y98" s="39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</row>
    <row r="99" spans="2:60" ht="15">
      <c r="B99" s="41">
        <v>90</v>
      </c>
      <c r="C99" s="51"/>
      <c r="D99" s="51"/>
      <c r="E99" s="51"/>
      <c r="F99" s="51"/>
      <c r="G99" s="51"/>
      <c r="H99" s="51"/>
      <c r="I99" s="51"/>
      <c r="J99" s="51"/>
      <c r="K99" s="51"/>
      <c r="L99" s="49" t="s">
        <v>18</v>
      </c>
      <c r="M99" s="59"/>
      <c r="N99" s="39">
        <v>88</v>
      </c>
      <c r="O99" s="92">
        <f>Soal!U9</f>
        <v>0</v>
      </c>
      <c r="P99" s="39" t="str">
        <f t="shared" si="9"/>
        <v>0</v>
      </c>
      <c r="Q99" s="92">
        <f t="shared" si="7"/>
        <v>0</v>
      </c>
      <c r="R99" s="92">
        <f t="shared" si="10"/>
        <v>0</v>
      </c>
      <c r="S99" s="39"/>
      <c r="T99" s="39">
        <v>88</v>
      </c>
      <c r="U99" s="39">
        <f t="shared" si="8"/>
        <v>0</v>
      </c>
      <c r="V99" s="39"/>
      <c r="W99" s="39">
        <v>88</v>
      </c>
      <c r="X99" s="39">
        <v>0</v>
      </c>
      <c r="Y99" s="39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</row>
    <row r="100" spans="2:60" ht="15">
      <c r="B100" s="41">
        <v>91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49" t="s">
        <v>18</v>
      </c>
      <c r="M100" s="59"/>
      <c r="N100" s="39">
        <v>89</v>
      </c>
      <c r="O100" s="92">
        <f>Soal!U10</f>
        <v>0</v>
      </c>
      <c r="P100" s="39" t="str">
        <f t="shared" si="9"/>
        <v>0</v>
      </c>
      <c r="Q100" s="92">
        <f t="shared" si="7"/>
        <v>0</v>
      </c>
      <c r="R100" s="92">
        <f t="shared" si="10"/>
        <v>0</v>
      </c>
      <c r="S100" s="39"/>
      <c r="T100" s="39">
        <v>89</v>
      </c>
      <c r="U100" s="39">
        <f t="shared" si="8"/>
        <v>0</v>
      </c>
      <c r="V100" s="39"/>
      <c r="W100" s="39">
        <v>89</v>
      </c>
      <c r="X100" s="39">
        <v>0</v>
      </c>
      <c r="Y100" s="39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</row>
    <row r="101" spans="2:60" ht="15">
      <c r="B101" s="41">
        <v>92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49" t="s">
        <v>18</v>
      </c>
      <c r="M101" s="59"/>
      <c r="N101" s="39">
        <v>90</v>
      </c>
      <c r="O101" s="92">
        <f>Soal!U11</f>
        <v>0</v>
      </c>
      <c r="P101" s="39" t="str">
        <f t="shared" si="9"/>
        <v>0</v>
      </c>
      <c r="Q101" s="92">
        <f t="shared" si="7"/>
        <v>0</v>
      </c>
      <c r="R101" s="92">
        <f t="shared" si="10"/>
        <v>0</v>
      </c>
      <c r="S101" s="39"/>
      <c r="T101" s="39">
        <v>90</v>
      </c>
      <c r="U101" s="39">
        <f t="shared" si="8"/>
        <v>0</v>
      </c>
      <c r="V101" s="39"/>
      <c r="W101" s="39">
        <v>90</v>
      </c>
      <c r="X101" s="39">
        <v>0</v>
      </c>
      <c r="Y101" s="39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</row>
    <row r="102" spans="2:60" ht="15">
      <c r="B102" s="41">
        <v>93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49" t="s">
        <v>18</v>
      </c>
      <c r="M102" s="59"/>
      <c r="N102" s="39">
        <v>91</v>
      </c>
      <c r="O102" s="92">
        <f>Soal!U12</f>
        <v>0</v>
      </c>
      <c r="P102" s="39" t="str">
        <f t="shared" si="9"/>
        <v>0</v>
      </c>
      <c r="Q102" s="92">
        <f t="shared" si="7"/>
        <v>0</v>
      </c>
      <c r="R102" s="92">
        <f t="shared" si="10"/>
        <v>0</v>
      </c>
      <c r="S102" s="39"/>
      <c r="T102" s="39">
        <v>91</v>
      </c>
      <c r="U102" s="39">
        <f t="shared" si="8"/>
        <v>0</v>
      </c>
      <c r="V102" s="39"/>
      <c r="W102" s="39">
        <v>91</v>
      </c>
      <c r="X102" s="39">
        <v>0</v>
      </c>
      <c r="Y102" s="39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</row>
    <row r="103" spans="2:60" ht="15">
      <c r="B103" s="41">
        <v>94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49" t="s">
        <v>18</v>
      </c>
      <c r="M103" s="59"/>
      <c r="N103" s="39">
        <v>92</v>
      </c>
      <c r="O103" s="92">
        <f>Soal!U13</f>
        <v>0</v>
      </c>
      <c r="P103" s="39" t="str">
        <f t="shared" si="9"/>
        <v>0</v>
      </c>
      <c r="Q103" s="92">
        <f t="shared" si="7"/>
        <v>0</v>
      </c>
      <c r="R103" s="92">
        <f t="shared" si="10"/>
        <v>0</v>
      </c>
      <c r="S103" s="39"/>
      <c r="T103" s="39">
        <v>92</v>
      </c>
      <c r="U103" s="39">
        <f t="shared" si="8"/>
        <v>0</v>
      </c>
      <c r="V103" s="39"/>
      <c r="W103" s="39">
        <v>92</v>
      </c>
      <c r="X103" s="39">
        <v>0</v>
      </c>
      <c r="Y103" s="39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</row>
    <row r="104" spans="2:60" ht="15">
      <c r="B104" s="41">
        <v>95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49" t="s">
        <v>18</v>
      </c>
      <c r="M104" s="59"/>
      <c r="N104" s="39">
        <v>93</v>
      </c>
      <c r="O104" s="92">
        <f>Soal!U14</f>
        <v>0</v>
      </c>
      <c r="P104" s="39" t="str">
        <f t="shared" si="9"/>
        <v>0</v>
      </c>
      <c r="Q104" s="92">
        <f t="shared" si="7"/>
        <v>0</v>
      </c>
      <c r="R104" s="92">
        <f t="shared" si="10"/>
        <v>0</v>
      </c>
      <c r="S104" s="39"/>
      <c r="T104" s="39">
        <v>93</v>
      </c>
      <c r="U104" s="39">
        <f t="shared" si="8"/>
        <v>0</v>
      </c>
      <c r="V104" s="39"/>
      <c r="W104" s="39">
        <v>93</v>
      </c>
      <c r="X104" s="39">
        <v>0</v>
      </c>
      <c r="Y104" s="39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</row>
    <row r="105" spans="2:60" ht="15">
      <c r="B105" s="41">
        <v>96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49" t="s">
        <v>18</v>
      </c>
      <c r="M105" s="59"/>
      <c r="N105" s="39">
        <v>94</v>
      </c>
      <c r="O105" s="92">
        <f>Soal!U15</f>
        <v>0</v>
      </c>
      <c r="P105" s="39" t="str">
        <f t="shared" si="9"/>
        <v>0</v>
      </c>
      <c r="Q105" s="92">
        <f t="shared" si="7"/>
        <v>0</v>
      </c>
      <c r="R105" s="92">
        <f t="shared" si="10"/>
        <v>0</v>
      </c>
      <c r="S105" s="39"/>
      <c r="T105" s="39">
        <v>94</v>
      </c>
      <c r="U105" s="39">
        <f t="shared" si="8"/>
        <v>0</v>
      </c>
      <c r="V105" s="39"/>
      <c r="W105" s="39">
        <v>94</v>
      </c>
      <c r="X105" s="39">
        <v>0</v>
      </c>
      <c r="Y105" s="39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</row>
    <row r="106" spans="2:60" ht="15">
      <c r="B106" s="41">
        <v>97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49" t="s">
        <v>18</v>
      </c>
      <c r="M106" s="59"/>
      <c r="N106" s="39">
        <v>95</v>
      </c>
      <c r="O106" s="92">
        <f>Soal!U16</f>
        <v>0</v>
      </c>
      <c r="P106" s="39" t="str">
        <f t="shared" si="9"/>
        <v>0</v>
      </c>
      <c r="Q106" s="92">
        <f t="shared" si="7"/>
        <v>0</v>
      </c>
      <c r="R106" s="92">
        <f t="shared" si="10"/>
        <v>0</v>
      </c>
      <c r="S106" s="39"/>
      <c r="T106" s="39">
        <v>95</v>
      </c>
      <c r="U106" s="39">
        <f t="shared" si="8"/>
        <v>0</v>
      </c>
      <c r="V106" s="39"/>
      <c r="W106" s="39">
        <v>95</v>
      </c>
      <c r="X106" s="39">
        <v>0</v>
      </c>
      <c r="Y106" s="39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</row>
    <row r="107" spans="2:60" ht="15">
      <c r="B107" s="41">
        <v>98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49" t="s">
        <v>18</v>
      </c>
      <c r="M107" s="59"/>
      <c r="N107" s="39">
        <v>96</v>
      </c>
      <c r="O107" s="92">
        <f>Soal!U17</f>
        <v>0</v>
      </c>
      <c r="P107" s="39" t="str">
        <f t="shared" si="9"/>
        <v>0</v>
      </c>
      <c r="Q107" s="92">
        <f t="shared" si="7"/>
        <v>0</v>
      </c>
      <c r="R107" s="92">
        <f t="shared" si="10"/>
        <v>0</v>
      </c>
      <c r="S107" s="39"/>
      <c r="T107" s="39">
        <v>96</v>
      </c>
      <c r="U107" s="39">
        <f t="shared" si="8"/>
        <v>0</v>
      </c>
      <c r="V107" s="39"/>
      <c r="W107" s="39">
        <v>96</v>
      </c>
      <c r="X107" s="39">
        <v>0</v>
      </c>
      <c r="Y107" s="39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</row>
    <row r="108" spans="2:60" ht="15">
      <c r="B108" s="41">
        <v>99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49" t="s">
        <v>18</v>
      </c>
      <c r="M108" s="59"/>
      <c r="N108" s="39">
        <v>97</v>
      </c>
      <c r="O108" s="92">
        <f>Soal!U18</f>
        <v>0</v>
      </c>
      <c r="P108" s="39" t="str">
        <f t="shared" si="9"/>
        <v>0</v>
      </c>
      <c r="Q108" s="92">
        <f aca="true" t="shared" si="11" ref="Q108:Q139">C108</f>
        <v>0</v>
      </c>
      <c r="R108" s="92">
        <f t="shared" si="10"/>
        <v>0</v>
      </c>
      <c r="S108" s="39"/>
      <c r="T108" s="39">
        <v>97</v>
      </c>
      <c r="U108" s="39">
        <f t="shared" si="8"/>
        <v>0</v>
      </c>
      <c r="V108" s="39"/>
      <c r="W108" s="39">
        <v>97</v>
      </c>
      <c r="X108" s="39">
        <v>0</v>
      </c>
      <c r="Y108" s="39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</row>
    <row r="109" spans="2:60" ht="15">
      <c r="B109" s="41">
        <v>100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49" t="s">
        <v>18</v>
      </c>
      <c r="M109" s="59"/>
      <c r="N109" s="39">
        <v>98</v>
      </c>
      <c r="O109" s="92">
        <f>Soal!U19</f>
        <v>0</v>
      </c>
      <c r="P109" s="39" t="str">
        <f t="shared" si="9"/>
        <v>0</v>
      </c>
      <c r="Q109" s="92">
        <f t="shared" si="11"/>
        <v>0</v>
      </c>
      <c r="R109" s="92">
        <f t="shared" si="10"/>
        <v>0</v>
      </c>
      <c r="S109" s="39"/>
      <c r="T109" s="39">
        <v>98</v>
      </c>
      <c r="U109" s="39">
        <f t="shared" si="8"/>
        <v>0</v>
      </c>
      <c r="V109" s="39"/>
      <c r="W109" s="39">
        <v>98</v>
      </c>
      <c r="X109" s="39">
        <v>0</v>
      </c>
      <c r="Y109" s="39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</row>
    <row r="110" spans="2:60" ht="15">
      <c r="B110" s="41">
        <v>101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49" t="s">
        <v>18</v>
      </c>
      <c r="M110" s="59"/>
      <c r="N110" s="39">
        <v>99</v>
      </c>
      <c r="O110" s="92">
        <f>Soal!U20</f>
        <v>0</v>
      </c>
      <c r="P110" s="39" t="str">
        <f t="shared" si="9"/>
        <v>0</v>
      </c>
      <c r="Q110" s="92">
        <f t="shared" si="11"/>
        <v>0</v>
      </c>
      <c r="R110" s="92">
        <f t="shared" si="10"/>
        <v>0</v>
      </c>
      <c r="S110" s="39"/>
      <c r="T110" s="39">
        <v>99</v>
      </c>
      <c r="U110" s="39">
        <f t="shared" si="8"/>
        <v>0</v>
      </c>
      <c r="V110" s="39"/>
      <c r="W110" s="39">
        <v>99</v>
      </c>
      <c r="X110" s="39">
        <v>0</v>
      </c>
      <c r="Y110" s="39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</row>
    <row r="111" spans="2:60" ht="15">
      <c r="B111" s="41">
        <v>102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49" t="s">
        <v>18</v>
      </c>
      <c r="M111" s="59"/>
      <c r="N111" s="39">
        <v>100</v>
      </c>
      <c r="O111" s="92">
        <f>Soal!U21</f>
        <v>0</v>
      </c>
      <c r="P111" s="39" t="str">
        <f t="shared" si="9"/>
        <v>0</v>
      </c>
      <c r="Q111" s="92">
        <f t="shared" si="11"/>
        <v>0</v>
      </c>
      <c r="R111" s="92">
        <f t="shared" si="10"/>
        <v>0</v>
      </c>
      <c r="S111" s="39"/>
      <c r="T111" s="39">
        <v>100</v>
      </c>
      <c r="U111" s="39">
        <f t="shared" si="8"/>
        <v>0</v>
      </c>
      <c r="V111" s="39"/>
      <c r="W111" s="39">
        <v>100</v>
      </c>
      <c r="X111" s="39">
        <v>0</v>
      </c>
      <c r="Y111" s="39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</row>
    <row r="112" spans="2:60" ht="15">
      <c r="B112" s="41">
        <v>103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49" t="s">
        <v>18</v>
      </c>
      <c r="M112" s="59"/>
      <c r="N112" s="39">
        <v>101</v>
      </c>
      <c r="O112" s="92">
        <f>Soal!W2</f>
        <v>0</v>
      </c>
      <c r="P112" s="39" t="str">
        <f t="shared" si="9"/>
        <v>0</v>
      </c>
      <c r="Q112" s="92">
        <f t="shared" si="11"/>
        <v>0</v>
      </c>
      <c r="R112" s="92">
        <f t="shared" si="10"/>
        <v>0</v>
      </c>
      <c r="S112" s="39"/>
      <c r="T112" s="39">
        <v>101</v>
      </c>
      <c r="U112" s="39">
        <f t="shared" si="8"/>
        <v>0</v>
      </c>
      <c r="V112" s="39"/>
      <c r="W112" s="39">
        <v>101</v>
      </c>
      <c r="X112" s="39">
        <v>0</v>
      </c>
      <c r="Y112" s="39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</row>
    <row r="113" spans="2:60" ht="15">
      <c r="B113" s="41">
        <v>104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49" t="s">
        <v>18</v>
      </c>
      <c r="M113" s="59"/>
      <c r="N113" s="39">
        <v>102</v>
      </c>
      <c r="O113" s="92">
        <f>Soal!W3</f>
        <v>0</v>
      </c>
      <c r="P113" s="39" t="str">
        <f t="shared" si="9"/>
        <v>0</v>
      </c>
      <c r="Q113" s="92">
        <f t="shared" si="11"/>
        <v>0</v>
      </c>
      <c r="R113" s="92">
        <f t="shared" si="10"/>
        <v>0</v>
      </c>
      <c r="S113" s="39"/>
      <c r="T113" s="39">
        <v>102</v>
      </c>
      <c r="U113" s="39">
        <f t="shared" si="8"/>
        <v>0</v>
      </c>
      <c r="V113" s="39"/>
      <c r="W113" s="39">
        <v>102</v>
      </c>
      <c r="X113" s="39">
        <v>0</v>
      </c>
      <c r="Y113" s="39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</row>
    <row r="114" spans="2:60" ht="15">
      <c r="B114" s="41">
        <v>105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49" t="s">
        <v>18</v>
      </c>
      <c r="M114" s="59"/>
      <c r="N114" s="39">
        <v>103</v>
      </c>
      <c r="O114" s="92">
        <f>Soal!W4</f>
        <v>0</v>
      </c>
      <c r="P114" s="39" t="str">
        <f t="shared" si="9"/>
        <v>0</v>
      </c>
      <c r="Q114" s="92">
        <f t="shared" si="11"/>
        <v>0</v>
      </c>
      <c r="R114" s="92">
        <f t="shared" si="10"/>
        <v>0</v>
      </c>
      <c r="S114" s="39"/>
      <c r="T114" s="39">
        <v>103</v>
      </c>
      <c r="U114" s="39">
        <f t="shared" si="8"/>
        <v>0</v>
      </c>
      <c r="V114" s="39"/>
      <c r="W114" s="39">
        <v>103</v>
      </c>
      <c r="X114" s="39">
        <v>0</v>
      </c>
      <c r="Y114" s="39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</row>
    <row r="115" spans="2:60" ht="15">
      <c r="B115" s="41">
        <v>106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49" t="s">
        <v>18</v>
      </c>
      <c r="M115" s="59"/>
      <c r="N115" s="39">
        <v>104</v>
      </c>
      <c r="O115" s="92">
        <f>Soal!W5</f>
        <v>0</v>
      </c>
      <c r="P115" s="39" t="str">
        <f t="shared" si="9"/>
        <v>0</v>
      </c>
      <c r="Q115" s="92">
        <f t="shared" si="11"/>
        <v>0</v>
      </c>
      <c r="R115" s="92">
        <f t="shared" si="10"/>
        <v>0</v>
      </c>
      <c r="S115" s="39"/>
      <c r="T115" s="39">
        <v>104</v>
      </c>
      <c r="U115" s="39">
        <f t="shared" si="8"/>
        <v>0</v>
      </c>
      <c r="V115" s="39"/>
      <c r="W115" s="39">
        <v>104</v>
      </c>
      <c r="X115" s="39">
        <v>0</v>
      </c>
      <c r="Y115" s="39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</row>
    <row r="116" spans="2:60" ht="15">
      <c r="B116" s="41">
        <v>107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49" t="s">
        <v>18</v>
      </c>
      <c r="M116" s="59"/>
      <c r="N116" s="39">
        <v>105</v>
      </c>
      <c r="O116" s="92">
        <f>Soal!W6</f>
        <v>0</v>
      </c>
      <c r="P116" s="39" t="str">
        <f t="shared" si="9"/>
        <v>0</v>
      </c>
      <c r="Q116" s="92">
        <f t="shared" si="11"/>
        <v>0</v>
      </c>
      <c r="R116" s="92">
        <f t="shared" si="10"/>
        <v>0</v>
      </c>
      <c r="S116" s="39"/>
      <c r="T116" s="39">
        <v>105</v>
      </c>
      <c r="U116" s="39">
        <f t="shared" si="8"/>
        <v>0</v>
      </c>
      <c r="V116" s="39"/>
      <c r="W116" s="39">
        <v>105</v>
      </c>
      <c r="X116" s="39">
        <v>0</v>
      </c>
      <c r="Y116" s="39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</row>
    <row r="117" spans="2:60" ht="15">
      <c r="B117" s="41">
        <v>108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49" t="s">
        <v>18</v>
      </c>
      <c r="M117" s="59"/>
      <c r="N117" s="39">
        <v>106</v>
      </c>
      <c r="O117" s="92">
        <f>Soal!W7</f>
        <v>0</v>
      </c>
      <c r="P117" s="39" t="str">
        <f t="shared" si="9"/>
        <v>0</v>
      </c>
      <c r="Q117" s="92">
        <f t="shared" si="11"/>
        <v>0</v>
      </c>
      <c r="R117" s="92">
        <f t="shared" si="10"/>
        <v>0</v>
      </c>
      <c r="S117" s="39"/>
      <c r="T117" s="39">
        <v>106</v>
      </c>
      <c r="U117" s="39">
        <f t="shared" si="8"/>
        <v>0</v>
      </c>
      <c r="V117" s="39"/>
      <c r="W117" s="39">
        <v>106</v>
      </c>
      <c r="X117" s="39">
        <v>0</v>
      </c>
      <c r="Y117" s="39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</row>
    <row r="118" spans="2:60" ht="15">
      <c r="B118" s="41">
        <v>109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49" t="s">
        <v>18</v>
      </c>
      <c r="M118" s="59"/>
      <c r="N118" s="39">
        <v>107</v>
      </c>
      <c r="O118" s="92">
        <f>Soal!W8</f>
        <v>0</v>
      </c>
      <c r="P118" s="39" t="str">
        <f t="shared" si="9"/>
        <v>0</v>
      </c>
      <c r="Q118" s="92">
        <f t="shared" si="11"/>
        <v>0</v>
      </c>
      <c r="R118" s="92">
        <f t="shared" si="10"/>
        <v>0</v>
      </c>
      <c r="S118" s="39"/>
      <c r="T118" s="39">
        <v>107</v>
      </c>
      <c r="U118" s="39">
        <f t="shared" si="8"/>
        <v>0</v>
      </c>
      <c r="V118" s="39"/>
      <c r="W118" s="39">
        <v>107</v>
      </c>
      <c r="X118" s="39">
        <v>0</v>
      </c>
      <c r="Y118" s="39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</row>
    <row r="119" spans="2:60" ht="15">
      <c r="B119" s="41">
        <v>110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49" t="s">
        <v>18</v>
      </c>
      <c r="M119" s="59"/>
      <c r="N119" s="39">
        <v>108</v>
      </c>
      <c r="O119" s="92">
        <f>Soal!W9</f>
        <v>0</v>
      </c>
      <c r="P119" s="39" t="str">
        <f t="shared" si="9"/>
        <v>0</v>
      </c>
      <c r="Q119" s="92">
        <f t="shared" si="11"/>
        <v>0</v>
      </c>
      <c r="R119" s="92">
        <f t="shared" si="10"/>
        <v>0</v>
      </c>
      <c r="S119" s="39"/>
      <c r="T119" s="39">
        <v>108</v>
      </c>
      <c r="U119" s="39">
        <f t="shared" si="8"/>
        <v>0</v>
      </c>
      <c r="V119" s="39"/>
      <c r="W119" s="39">
        <v>108</v>
      </c>
      <c r="X119" s="39">
        <v>0</v>
      </c>
      <c r="Y119" s="39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</row>
    <row r="120" spans="2:60" ht="15">
      <c r="B120" s="41">
        <v>111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49" t="s">
        <v>18</v>
      </c>
      <c r="M120" s="59"/>
      <c r="N120" s="39">
        <v>109</v>
      </c>
      <c r="O120" s="92">
        <f>Soal!W10</f>
        <v>0</v>
      </c>
      <c r="P120" s="39" t="str">
        <f t="shared" si="9"/>
        <v>0</v>
      </c>
      <c r="Q120" s="92">
        <f t="shared" si="11"/>
        <v>0</v>
      </c>
      <c r="R120" s="92">
        <f t="shared" si="10"/>
        <v>0</v>
      </c>
      <c r="S120" s="39"/>
      <c r="T120" s="39">
        <v>109</v>
      </c>
      <c r="U120" s="39">
        <f t="shared" si="8"/>
        <v>0</v>
      </c>
      <c r="V120" s="39"/>
      <c r="W120" s="39">
        <v>109</v>
      </c>
      <c r="X120" s="39">
        <v>0</v>
      </c>
      <c r="Y120" s="39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</row>
    <row r="121" spans="2:60" ht="15">
      <c r="B121" s="41">
        <v>112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49" t="s">
        <v>18</v>
      </c>
      <c r="M121" s="59"/>
      <c r="N121" s="39">
        <v>110</v>
      </c>
      <c r="O121" s="92">
        <f>Soal!W11</f>
        <v>0</v>
      </c>
      <c r="P121" s="39" t="str">
        <f t="shared" si="9"/>
        <v>0</v>
      </c>
      <c r="Q121" s="92">
        <f t="shared" si="11"/>
        <v>0</v>
      </c>
      <c r="R121" s="92">
        <f t="shared" si="10"/>
        <v>0</v>
      </c>
      <c r="S121" s="39"/>
      <c r="T121" s="39">
        <v>110</v>
      </c>
      <c r="U121" s="39">
        <f t="shared" si="8"/>
        <v>0</v>
      </c>
      <c r="V121" s="39"/>
      <c r="W121" s="39">
        <v>110</v>
      </c>
      <c r="X121" s="39">
        <v>0</v>
      </c>
      <c r="Y121" s="39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</row>
    <row r="122" spans="2:60" ht="15">
      <c r="B122" s="41">
        <v>113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49" t="s">
        <v>18</v>
      </c>
      <c r="M122" s="59"/>
      <c r="N122" s="39">
        <v>111</v>
      </c>
      <c r="O122" s="92">
        <f>Soal!W12</f>
        <v>0</v>
      </c>
      <c r="P122" s="39" t="str">
        <f t="shared" si="9"/>
        <v>0</v>
      </c>
      <c r="Q122" s="92">
        <f t="shared" si="11"/>
        <v>0</v>
      </c>
      <c r="R122" s="92">
        <f t="shared" si="10"/>
        <v>0</v>
      </c>
      <c r="S122" s="39"/>
      <c r="T122" s="39">
        <v>111</v>
      </c>
      <c r="U122" s="39">
        <f t="shared" si="8"/>
        <v>0</v>
      </c>
      <c r="V122" s="39"/>
      <c r="W122" s="39">
        <v>111</v>
      </c>
      <c r="X122" s="39">
        <v>0</v>
      </c>
      <c r="Y122" s="39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</row>
    <row r="123" spans="2:60" ht="15">
      <c r="B123" s="41">
        <v>114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49" t="s">
        <v>18</v>
      </c>
      <c r="M123" s="59"/>
      <c r="N123" s="39">
        <v>112</v>
      </c>
      <c r="O123" s="92">
        <f>Soal!W13</f>
        <v>0</v>
      </c>
      <c r="P123" s="39" t="str">
        <f t="shared" si="9"/>
        <v>0</v>
      </c>
      <c r="Q123" s="92">
        <f t="shared" si="11"/>
        <v>0</v>
      </c>
      <c r="R123" s="92">
        <f t="shared" si="10"/>
        <v>0</v>
      </c>
      <c r="S123" s="39"/>
      <c r="T123" s="39">
        <v>112</v>
      </c>
      <c r="U123" s="39">
        <f t="shared" si="8"/>
        <v>0</v>
      </c>
      <c r="V123" s="39"/>
      <c r="W123" s="39">
        <v>112</v>
      </c>
      <c r="X123" s="39">
        <v>0</v>
      </c>
      <c r="Y123" s="39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</row>
    <row r="124" spans="2:60" ht="15">
      <c r="B124" s="41">
        <v>115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49" t="s">
        <v>18</v>
      </c>
      <c r="M124" s="59"/>
      <c r="N124" s="39">
        <v>113</v>
      </c>
      <c r="O124" s="92">
        <f>Soal!W14</f>
        <v>0</v>
      </c>
      <c r="P124" s="39" t="str">
        <f t="shared" si="9"/>
        <v>0</v>
      </c>
      <c r="Q124" s="92">
        <f t="shared" si="11"/>
        <v>0</v>
      </c>
      <c r="R124" s="92">
        <f t="shared" si="10"/>
        <v>0</v>
      </c>
      <c r="S124" s="39"/>
      <c r="T124" s="39">
        <v>113</v>
      </c>
      <c r="U124" s="39">
        <f t="shared" si="8"/>
        <v>0</v>
      </c>
      <c r="V124" s="39"/>
      <c r="W124" s="39">
        <v>113</v>
      </c>
      <c r="X124" s="39">
        <v>0</v>
      </c>
      <c r="Y124" s="39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</row>
    <row r="125" spans="2:60" ht="15">
      <c r="B125" s="41">
        <v>116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49" t="s">
        <v>18</v>
      </c>
      <c r="M125" s="59"/>
      <c r="N125" s="39">
        <v>114</v>
      </c>
      <c r="O125" s="92">
        <f>Soal!W15</f>
        <v>0</v>
      </c>
      <c r="P125" s="39" t="str">
        <f t="shared" si="9"/>
        <v>0</v>
      </c>
      <c r="Q125" s="92">
        <f t="shared" si="11"/>
        <v>0</v>
      </c>
      <c r="R125" s="92">
        <f t="shared" si="10"/>
        <v>0</v>
      </c>
      <c r="S125" s="39"/>
      <c r="T125" s="39">
        <v>114</v>
      </c>
      <c r="U125" s="39">
        <f t="shared" si="8"/>
        <v>0</v>
      </c>
      <c r="V125" s="39"/>
      <c r="W125" s="39">
        <v>114</v>
      </c>
      <c r="X125" s="39">
        <v>0</v>
      </c>
      <c r="Y125" s="39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</row>
    <row r="126" spans="2:60" ht="15">
      <c r="B126" s="41">
        <v>117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49" t="s">
        <v>18</v>
      </c>
      <c r="M126" s="59"/>
      <c r="N126" s="39">
        <v>115</v>
      </c>
      <c r="O126" s="92">
        <f>Soal!W16</f>
        <v>0</v>
      </c>
      <c r="P126" s="39" t="str">
        <f t="shared" si="9"/>
        <v>0</v>
      </c>
      <c r="Q126" s="92">
        <f t="shared" si="11"/>
        <v>0</v>
      </c>
      <c r="R126" s="92">
        <f t="shared" si="10"/>
        <v>0</v>
      </c>
      <c r="S126" s="39"/>
      <c r="T126" s="39">
        <v>115</v>
      </c>
      <c r="U126" s="39">
        <f t="shared" si="8"/>
        <v>0</v>
      </c>
      <c r="V126" s="39"/>
      <c r="W126" s="39">
        <v>115</v>
      </c>
      <c r="X126" s="39">
        <v>0</v>
      </c>
      <c r="Y126" s="39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</row>
    <row r="127" spans="2:60" ht="15">
      <c r="B127" s="41">
        <v>118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49" t="s">
        <v>18</v>
      </c>
      <c r="M127" s="59"/>
      <c r="N127" s="39">
        <v>116</v>
      </c>
      <c r="O127" s="92">
        <f>Soal!W17</f>
        <v>0</v>
      </c>
      <c r="P127" s="39" t="str">
        <f t="shared" si="9"/>
        <v>0</v>
      </c>
      <c r="Q127" s="92">
        <f t="shared" si="11"/>
        <v>0</v>
      </c>
      <c r="R127" s="92">
        <f t="shared" si="10"/>
        <v>0</v>
      </c>
      <c r="S127" s="39"/>
      <c r="T127" s="39">
        <v>116</v>
      </c>
      <c r="U127" s="39">
        <f t="shared" si="8"/>
        <v>0</v>
      </c>
      <c r="V127" s="39"/>
      <c r="W127" s="39">
        <v>116</v>
      </c>
      <c r="X127" s="39">
        <v>0</v>
      </c>
      <c r="Y127" s="39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</row>
    <row r="128" spans="2:60" ht="15">
      <c r="B128" s="41">
        <v>119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49" t="s">
        <v>18</v>
      </c>
      <c r="M128" s="59"/>
      <c r="N128" s="39">
        <v>117</v>
      </c>
      <c r="O128" s="92">
        <f>Soal!W18</f>
        <v>0</v>
      </c>
      <c r="P128" s="39" t="str">
        <f t="shared" si="9"/>
        <v>0</v>
      </c>
      <c r="Q128" s="92">
        <f t="shared" si="11"/>
        <v>0</v>
      </c>
      <c r="R128" s="92">
        <f t="shared" si="10"/>
        <v>0</v>
      </c>
      <c r="S128" s="39"/>
      <c r="T128" s="39">
        <v>117</v>
      </c>
      <c r="U128" s="39">
        <f t="shared" si="8"/>
        <v>0</v>
      </c>
      <c r="V128" s="39"/>
      <c r="W128" s="39">
        <v>117</v>
      </c>
      <c r="X128" s="39">
        <v>0</v>
      </c>
      <c r="Y128" s="39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</row>
    <row r="129" spans="2:60" ht="15">
      <c r="B129" s="41">
        <v>120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49" t="s">
        <v>18</v>
      </c>
      <c r="M129" s="59"/>
      <c r="N129" s="39">
        <v>118</v>
      </c>
      <c r="O129" s="92">
        <f>Soal!W19</f>
        <v>0</v>
      </c>
      <c r="P129" s="39" t="str">
        <f t="shared" si="9"/>
        <v>0</v>
      </c>
      <c r="Q129" s="92">
        <f t="shared" si="11"/>
        <v>0</v>
      </c>
      <c r="R129" s="92">
        <f t="shared" si="10"/>
        <v>0</v>
      </c>
      <c r="S129" s="39"/>
      <c r="T129" s="39">
        <v>118</v>
      </c>
      <c r="U129" s="39">
        <f t="shared" si="8"/>
        <v>0</v>
      </c>
      <c r="V129" s="39"/>
      <c r="W129" s="39">
        <v>118</v>
      </c>
      <c r="X129" s="39">
        <v>0</v>
      </c>
      <c r="Y129" s="39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</row>
    <row r="130" spans="2:60" ht="15">
      <c r="B130" s="41">
        <v>121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49" t="s">
        <v>18</v>
      </c>
      <c r="M130" s="59"/>
      <c r="N130" s="39">
        <v>119</v>
      </c>
      <c r="O130" s="92">
        <f>Soal!W20</f>
        <v>0</v>
      </c>
      <c r="P130" s="39" t="str">
        <f t="shared" si="9"/>
        <v>0</v>
      </c>
      <c r="Q130" s="92">
        <f t="shared" si="11"/>
        <v>0</v>
      </c>
      <c r="R130" s="92">
        <f t="shared" si="10"/>
        <v>0</v>
      </c>
      <c r="S130" s="39"/>
      <c r="T130" s="39">
        <v>119</v>
      </c>
      <c r="U130" s="39">
        <f t="shared" si="8"/>
        <v>0</v>
      </c>
      <c r="V130" s="39"/>
      <c r="W130" s="39">
        <v>119</v>
      </c>
      <c r="X130" s="39">
        <v>0</v>
      </c>
      <c r="Y130" s="39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</row>
    <row r="131" spans="2:60" ht="15">
      <c r="B131" s="41">
        <v>122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49" t="s">
        <v>18</v>
      </c>
      <c r="M131" s="59"/>
      <c r="N131" s="39">
        <v>120</v>
      </c>
      <c r="O131" s="92">
        <f>Soal!W21</f>
        <v>0</v>
      </c>
      <c r="P131" s="39" t="str">
        <f t="shared" si="9"/>
        <v>0</v>
      </c>
      <c r="Q131" s="92">
        <f t="shared" si="11"/>
        <v>0</v>
      </c>
      <c r="R131" s="92">
        <f t="shared" si="10"/>
        <v>0</v>
      </c>
      <c r="S131" s="39"/>
      <c r="T131" s="39">
        <v>120</v>
      </c>
      <c r="U131" s="39">
        <f t="shared" si="8"/>
        <v>0</v>
      </c>
      <c r="V131" s="39"/>
      <c r="W131" s="39">
        <v>120</v>
      </c>
      <c r="X131" s="39">
        <v>0</v>
      </c>
      <c r="Y131" s="39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</row>
    <row r="132" spans="2:60" ht="15">
      <c r="B132" s="41">
        <v>123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49" t="s">
        <v>18</v>
      </c>
      <c r="M132" s="59"/>
      <c r="N132" s="39">
        <v>121</v>
      </c>
      <c r="O132" s="92">
        <f>Soal!Y2</f>
        <v>0</v>
      </c>
      <c r="P132" s="39" t="str">
        <f t="shared" si="9"/>
        <v>0</v>
      </c>
      <c r="Q132" s="92">
        <f t="shared" si="11"/>
        <v>0</v>
      </c>
      <c r="R132" s="92">
        <f t="shared" si="10"/>
        <v>0</v>
      </c>
      <c r="S132" s="39"/>
      <c r="T132" s="39">
        <v>121</v>
      </c>
      <c r="U132" s="39">
        <f t="shared" si="8"/>
        <v>0</v>
      </c>
      <c r="V132" s="39"/>
      <c r="W132" s="39">
        <v>121</v>
      </c>
      <c r="X132" s="39">
        <v>0</v>
      </c>
      <c r="Y132" s="39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2:60" ht="15">
      <c r="B133" s="41">
        <v>124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49" t="s">
        <v>18</v>
      </c>
      <c r="M133" s="59"/>
      <c r="N133" s="39">
        <v>122</v>
      </c>
      <c r="O133" s="92">
        <f>Soal!Y3</f>
        <v>0</v>
      </c>
      <c r="P133" s="39" t="str">
        <f t="shared" si="9"/>
        <v>0</v>
      </c>
      <c r="Q133" s="92">
        <f t="shared" si="11"/>
        <v>0</v>
      </c>
      <c r="R133" s="92">
        <f t="shared" si="10"/>
        <v>0</v>
      </c>
      <c r="S133" s="39"/>
      <c r="T133" s="39">
        <v>122</v>
      </c>
      <c r="U133" s="39">
        <f t="shared" si="8"/>
        <v>0</v>
      </c>
      <c r="V133" s="39"/>
      <c r="W133" s="39">
        <v>122</v>
      </c>
      <c r="X133" s="39">
        <v>0</v>
      </c>
      <c r="Y133" s="39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2:60" ht="15">
      <c r="B134" s="41">
        <v>125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49" t="s">
        <v>18</v>
      </c>
      <c r="M134" s="59"/>
      <c r="N134" s="39">
        <v>123</v>
      </c>
      <c r="O134" s="92">
        <f>Soal!Y4</f>
        <v>0</v>
      </c>
      <c r="P134" s="39" t="str">
        <f t="shared" si="9"/>
        <v>0</v>
      </c>
      <c r="Q134" s="92">
        <f t="shared" si="11"/>
        <v>0</v>
      </c>
      <c r="R134" s="92">
        <f t="shared" si="10"/>
        <v>0</v>
      </c>
      <c r="S134" s="39"/>
      <c r="T134" s="39">
        <v>123</v>
      </c>
      <c r="U134" s="39">
        <f t="shared" si="8"/>
        <v>0</v>
      </c>
      <c r="V134" s="39"/>
      <c r="W134" s="39">
        <v>123</v>
      </c>
      <c r="X134" s="39">
        <v>0</v>
      </c>
      <c r="Y134" s="39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</row>
    <row r="135" spans="2:60" ht="15">
      <c r="B135" s="41">
        <v>126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49" t="s">
        <v>18</v>
      </c>
      <c r="M135" s="59"/>
      <c r="N135" s="39">
        <v>124</v>
      </c>
      <c r="O135" s="92">
        <f>Soal!Y5</f>
        <v>0</v>
      </c>
      <c r="P135" s="39" t="str">
        <f t="shared" si="9"/>
        <v>0</v>
      </c>
      <c r="Q135" s="92">
        <f t="shared" si="11"/>
        <v>0</v>
      </c>
      <c r="R135" s="92">
        <f t="shared" si="10"/>
        <v>0</v>
      </c>
      <c r="S135" s="39"/>
      <c r="T135" s="39">
        <v>124</v>
      </c>
      <c r="U135" s="39">
        <f t="shared" si="8"/>
        <v>0</v>
      </c>
      <c r="V135" s="39"/>
      <c r="W135" s="39">
        <v>124</v>
      </c>
      <c r="X135" s="39">
        <v>0</v>
      </c>
      <c r="Y135" s="39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</row>
    <row r="136" spans="2:60" ht="15">
      <c r="B136" s="41">
        <v>127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49" t="s">
        <v>18</v>
      </c>
      <c r="M136" s="59"/>
      <c r="N136" s="39">
        <v>125</v>
      </c>
      <c r="O136" s="92">
        <f>Soal!Y6</f>
        <v>0</v>
      </c>
      <c r="P136" s="39" t="str">
        <f t="shared" si="9"/>
        <v>0</v>
      </c>
      <c r="Q136" s="92">
        <f t="shared" si="11"/>
        <v>0</v>
      </c>
      <c r="R136" s="92">
        <f t="shared" si="10"/>
        <v>0</v>
      </c>
      <c r="S136" s="39"/>
      <c r="T136" s="39">
        <v>125</v>
      </c>
      <c r="U136" s="39">
        <f t="shared" si="8"/>
        <v>0</v>
      </c>
      <c r="V136" s="39"/>
      <c r="W136" s="39">
        <v>125</v>
      </c>
      <c r="X136" s="39">
        <v>0</v>
      </c>
      <c r="Y136" s="39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</row>
    <row r="137" spans="2:60" ht="15">
      <c r="B137" s="41">
        <v>128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49" t="s">
        <v>18</v>
      </c>
      <c r="M137" s="59"/>
      <c r="N137" s="39">
        <v>126</v>
      </c>
      <c r="O137" s="92">
        <f>Soal!Y7</f>
        <v>0</v>
      </c>
      <c r="P137" s="39" t="str">
        <f t="shared" si="9"/>
        <v>0</v>
      </c>
      <c r="Q137" s="92">
        <f t="shared" si="11"/>
        <v>0</v>
      </c>
      <c r="R137" s="92">
        <f t="shared" si="10"/>
        <v>0</v>
      </c>
      <c r="S137" s="39"/>
      <c r="T137" s="39">
        <v>126</v>
      </c>
      <c r="U137" s="39">
        <f t="shared" si="8"/>
        <v>0</v>
      </c>
      <c r="V137" s="39"/>
      <c r="W137" s="39">
        <v>126</v>
      </c>
      <c r="X137" s="39">
        <v>0</v>
      </c>
      <c r="Y137" s="39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</row>
    <row r="138" spans="2:60" ht="15">
      <c r="B138" s="41">
        <v>129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49" t="s">
        <v>18</v>
      </c>
      <c r="M138" s="59"/>
      <c r="N138" s="39">
        <v>127</v>
      </c>
      <c r="O138" s="92">
        <f>Soal!Y8</f>
        <v>0</v>
      </c>
      <c r="P138" s="39" t="str">
        <f t="shared" si="9"/>
        <v>0</v>
      </c>
      <c r="Q138" s="92">
        <f t="shared" si="11"/>
        <v>0</v>
      </c>
      <c r="R138" s="92">
        <f t="shared" si="10"/>
        <v>0</v>
      </c>
      <c r="S138" s="39"/>
      <c r="T138" s="39">
        <v>127</v>
      </c>
      <c r="U138" s="39">
        <f t="shared" si="8"/>
        <v>0</v>
      </c>
      <c r="V138" s="39"/>
      <c r="W138" s="39">
        <v>127</v>
      </c>
      <c r="X138" s="39">
        <v>0</v>
      </c>
      <c r="Y138" s="39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</row>
    <row r="139" spans="2:60" ht="15">
      <c r="B139" s="41">
        <v>130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49" t="s">
        <v>18</v>
      </c>
      <c r="M139" s="59"/>
      <c r="N139" s="39">
        <v>128</v>
      </c>
      <c r="O139" s="92">
        <f>Soal!Y9</f>
        <v>0</v>
      </c>
      <c r="P139" s="39" t="str">
        <f t="shared" si="9"/>
        <v>0</v>
      </c>
      <c r="Q139" s="92">
        <f t="shared" si="11"/>
        <v>0</v>
      </c>
      <c r="R139" s="92">
        <f t="shared" si="10"/>
        <v>0</v>
      </c>
      <c r="S139" s="39"/>
      <c r="T139" s="39">
        <v>128</v>
      </c>
      <c r="U139" s="39">
        <f t="shared" si="8"/>
        <v>0</v>
      </c>
      <c r="V139" s="39"/>
      <c r="W139" s="39">
        <v>128</v>
      </c>
      <c r="X139" s="39">
        <v>0</v>
      </c>
      <c r="Y139" s="39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</row>
    <row r="140" spans="2:60" ht="15">
      <c r="B140" s="41">
        <v>131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49" t="s">
        <v>18</v>
      </c>
      <c r="M140" s="59"/>
      <c r="N140" s="39">
        <v>129</v>
      </c>
      <c r="O140" s="92">
        <f>Soal!Y10</f>
        <v>0</v>
      </c>
      <c r="P140" s="39" t="str">
        <f t="shared" si="9"/>
        <v>0</v>
      </c>
      <c r="Q140" s="92">
        <f aca="true" t="shared" si="12" ref="Q140:Q171">C140</f>
        <v>0</v>
      </c>
      <c r="R140" s="92">
        <f t="shared" si="10"/>
        <v>0</v>
      </c>
      <c r="S140" s="39"/>
      <c r="T140" s="39">
        <v>129</v>
      </c>
      <c r="U140" s="39">
        <f t="shared" si="8"/>
        <v>0</v>
      </c>
      <c r="V140" s="39"/>
      <c r="W140" s="39">
        <v>129</v>
      </c>
      <c r="X140" s="39">
        <v>0</v>
      </c>
      <c r="Y140" s="39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</row>
    <row r="141" spans="2:60" ht="15">
      <c r="B141" s="41">
        <v>132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49" t="s">
        <v>18</v>
      </c>
      <c r="M141" s="59"/>
      <c r="N141" s="39">
        <v>130</v>
      </c>
      <c r="O141" s="92">
        <f>Soal!Y11</f>
        <v>0</v>
      </c>
      <c r="P141" s="39" t="str">
        <f t="shared" si="9"/>
        <v>0</v>
      </c>
      <c r="Q141" s="92">
        <f t="shared" si="12"/>
        <v>0</v>
      </c>
      <c r="R141" s="92">
        <f t="shared" si="10"/>
        <v>0</v>
      </c>
      <c r="S141" s="39"/>
      <c r="T141" s="39">
        <v>130</v>
      </c>
      <c r="U141" s="39">
        <f aca="true" t="shared" si="13" ref="U141:U191">IF(Q141=0,0,VLOOKUP(T141,$Q$12:$R$191,2,FALSE))</f>
        <v>0</v>
      </c>
      <c r="V141" s="39"/>
      <c r="W141" s="39">
        <v>130</v>
      </c>
      <c r="X141" s="39">
        <v>0</v>
      </c>
      <c r="Y141" s="39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</row>
    <row r="142" spans="2:60" ht="15">
      <c r="B142" s="41">
        <v>133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49" t="s">
        <v>18</v>
      </c>
      <c r="M142" s="59"/>
      <c r="N142" s="39">
        <v>131</v>
      </c>
      <c r="O142" s="92">
        <f>Soal!Y12</f>
        <v>0</v>
      </c>
      <c r="P142" s="39" t="str">
        <f t="shared" si="9"/>
        <v>0</v>
      </c>
      <c r="Q142" s="92">
        <f t="shared" si="12"/>
        <v>0</v>
      </c>
      <c r="R142" s="92">
        <f t="shared" si="10"/>
        <v>0</v>
      </c>
      <c r="S142" s="39"/>
      <c r="T142" s="39">
        <v>131</v>
      </c>
      <c r="U142" s="39">
        <f t="shared" si="13"/>
        <v>0</v>
      </c>
      <c r="V142" s="39"/>
      <c r="W142" s="39">
        <v>131</v>
      </c>
      <c r="X142" s="39">
        <v>0</v>
      </c>
      <c r="Y142" s="39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</row>
    <row r="143" spans="2:60" ht="15">
      <c r="B143" s="41">
        <v>134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49" t="s">
        <v>18</v>
      </c>
      <c r="M143" s="59"/>
      <c r="N143" s="39">
        <v>132</v>
      </c>
      <c r="O143" s="92">
        <f>Soal!Y13</f>
        <v>0</v>
      </c>
      <c r="P143" s="39" t="str">
        <f t="shared" si="9"/>
        <v>0</v>
      </c>
      <c r="Q143" s="92">
        <f t="shared" si="12"/>
        <v>0</v>
      </c>
      <c r="R143" s="92">
        <f t="shared" si="10"/>
        <v>0</v>
      </c>
      <c r="S143" s="39"/>
      <c r="T143" s="39">
        <v>132</v>
      </c>
      <c r="U143" s="39">
        <f t="shared" si="13"/>
        <v>0</v>
      </c>
      <c r="V143" s="39"/>
      <c r="W143" s="39">
        <v>132</v>
      </c>
      <c r="X143" s="39">
        <v>0</v>
      </c>
      <c r="Y143" s="39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</row>
    <row r="144" spans="2:60" ht="15">
      <c r="B144" s="41">
        <v>135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49" t="s">
        <v>18</v>
      </c>
      <c r="M144" s="59"/>
      <c r="N144" s="39">
        <v>133</v>
      </c>
      <c r="O144" s="92">
        <f>Soal!Y14</f>
        <v>0</v>
      </c>
      <c r="P144" s="39" t="str">
        <f t="shared" si="9"/>
        <v>0</v>
      </c>
      <c r="Q144" s="92">
        <f t="shared" si="12"/>
        <v>0</v>
      </c>
      <c r="R144" s="92">
        <f t="shared" si="10"/>
        <v>0</v>
      </c>
      <c r="S144" s="39"/>
      <c r="T144" s="39">
        <v>133</v>
      </c>
      <c r="U144" s="39">
        <f t="shared" si="13"/>
        <v>0</v>
      </c>
      <c r="V144" s="39"/>
      <c r="W144" s="39">
        <v>133</v>
      </c>
      <c r="X144" s="39">
        <v>0</v>
      </c>
      <c r="Y144" s="39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</row>
    <row r="145" spans="2:60" ht="15">
      <c r="B145" s="41">
        <v>136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49" t="s">
        <v>18</v>
      </c>
      <c r="M145" s="59"/>
      <c r="N145" s="39">
        <v>134</v>
      </c>
      <c r="O145" s="92">
        <f>Soal!Y15</f>
        <v>0</v>
      </c>
      <c r="P145" s="39" t="str">
        <f t="shared" si="9"/>
        <v>0</v>
      </c>
      <c r="Q145" s="92">
        <f t="shared" si="12"/>
        <v>0</v>
      </c>
      <c r="R145" s="92">
        <f t="shared" si="10"/>
        <v>0</v>
      </c>
      <c r="S145" s="39"/>
      <c r="T145" s="39">
        <v>134</v>
      </c>
      <c r="U145" s="39">
        <f t="shared" si="13"/>
        <v>0</v>
      </c>
      <c r="V145" s="39"/>
      <c r="W145" s="39">
        <v>134</v>
      </c>
      <c r="X145" s="39">
        <v>0</v>
      </c>
      <c r="Y145" s="39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</row>
    <row r="146" spans="2:60" ht="15">
      <c r="B146" s="41">
        <v>137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49" t="s">
        <v>18</v>
      </c>
      <c r="M146" s="59"/>
      <c r="N146" s="39">
        <v>135</v>
      </c>
      <c r="O146" s="92">
        <f>Soal!Y16</f>
        <v>0</v>
      </c>
      <c r="P146" s="39" t="str">
        <f t="shared" si="9"/>
        <v>0</v>
      </c>
      <c r="Q146" s="92">
        <f t="shared" si="12"/>
        <v>0</v>
      </c>
      <c r="R146" s="92">
        <f t="shared" si="10"/>
        <v>0</v>
      </c>
      <c r="S146" s="39"/>
      <c r="T146" s="39">
        <v>135</v>
      </c>
      <c r="U146" s="39">
        <f t="shared" si="13"/>
        <v>0</v>
      </c>
      <c r="V146" s="39"/>
      <c r="W146" s="39">
        <v>135</v>
      </c>
      <c r="X146" s="39">
        <v>0</v>
      </c>
      <c r="Y146" s="39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</row>
    <row r="147" spans="2:60" ht="15">
      <c r="B147" s="41">
        <v>138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49" t="s">
        <v>18</v>
      </c>
      <c r="M147" s="59"/>
      <c r="N147" s="39">
        <v>136</v>
      </c>
      <c r="O147" s="92">
        <f>Soal!Y17</f>
        <v>0</v>
      </c>
      <c r="P147" s="39" t="str">
        <f t="shared" si="9"/>
        <v>0</v>
      </c>
      <c r="Q147" s="92">
        <f t="shared" si="12"/>
        <v>0</v>
      </c>
      <c r="R147" s="92">
        <f t="shared" si="10"/>
        <v>0</v>
      </c>
      <c r="S147" s="39"/>
      <c r="T147" s="39">
        <v>136</v>
      </c>
      <c r="U147" s="39">
        <f t="shared" si="13"/>
        <v>0</v>
      </c>
      <c r="V147" s="39"/>
      <c r="W147" s="39">
        <v>136</v>
      </c>
      <c r="X147" s="39">
        <v>0</v>
      </c>
      <c r="Y147" s="39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</row>
    <row r="148" spans="2:60" ht="15">
      <c r="B148" s="41">
        <v>139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49" t="s">
        <v>18</v>
      </c>
      <c r="M148" s="59"/>
      <c r="N148" s="39">
        <v>137</v>
      </c>
      <c r="O148" s="92">
        <f>Soal!Y18</f>
        <v>0</v>
      </c>
      <c r="P148" s="39" t="str">
        <f t="shared" si="9"/>
        <v>0</v>
      </c>
      <c r="Q148" s="92">
        <f t="shared" si="12"/>
        <v>0</v>
      </c>
      <c r="R148" s="92">
        <f t="shared" si="10"/>
        <v>0</v>
      </c>
      <c r="S148" s="39"/>
      <c r="T148" s="39">
        <v>137</v>
      </c>
      <c r="U148" s="39">
        <f t="shared" si="13"/>
        <v>0</v>
      </c>
      <c r="V148" s="39"/>
      <c r="W148" s="39">
        <v>137</v>
      </c>
      <c r="X148" s="39">
        <v>0</v>
      </c>
      <c r="Y148" s="39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</row>
    <row r="149" spans="2:60" ht="15">
      <c r="B149" s="41">
        <v>140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49" t="s">
        <v>18</v>
      </c>
      <c r="M149" s="59"/>
      <c r="N149" s="39">
        <v>138</v>
      </c>
      <c r="O149" s="92">
        <f>Soal!Y19</f>
        <v>0</v>
      </c>
      <c r="P149" s="39" t="str">
        <f t="shared" si="9"/>
        <v>0</v>
      </c>
      <c r="Q149" s="92">
        <f t="shared" si="12"/>
        <v>0</v>
      </c>
      <c r="R149" s="92">
        <f t="shared" si="10"/>
        <v>0</v>
      </c>
      <c r="S149" s="39"/>
      <c r="T149" s="39">
        <v>138</v>
      </c>
      <c r="U149" s="39">
        <f t="shared" si="13"/>
        <v>0</v>
      </c>
      <c r="V149" s="39"/>
      <c r="W149" s="39">
        <v>138</v>
      </c>
      <c r="X149" s="39">
        <v>0</v>
      </c>
      <c r="Y149" s="39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</row>
    <row r="150" spans="2:60" ht="15">
      <c r="B150" s="41">
        <v>141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49" t="s">
        <v>18</v>
      </c>
      <c r="M150" s="59"/>
      <c r="N150" s="39">
        <v>139</v>
      </c>
      <c r="O150" s="92">
        <f>Soal!Y20</f>
        <v>0</v>
      </c>
      <c r="P150" s="39" t="str">
        <f t="shared" si="9"/>
        <v>0</v>
      </c>
      <c r="Q150" s="92">
        <f t="shared" si="12"/>
        <v>0</v>
      </c>
      <c r="R150" s="92">
        <f t="shared" si="10"/>
        <v>0</v>
      </c>
      <c r="S150" s="39"/>
      <c r="T150" s="39">
        <v>139</v>
      </c>
      <c r="U150" s="39">
        <f t="shared" si="13"/>
        <v>0</v>
      </c>
      <c r="V150" s="39"/>
      <c r="W150" s="39">
        <v>139</v>
      </c>
      <c r="X150" s="39">
        <v>0</v>
      </c>
      <c r="Y150" s="39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</row>
    <row r="151" spans="2:60" ht="15">
      <c r="B151" s="41">
        <v>142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49" t="s">
        <v>18</v>
      </c>
      <c r="M151" s="59"/>
      <c r="N151" s="39">
        <v>140</v>
      </c>
      <c r="O151" s="92">
        <f>Soal!Y21</f>
        <v>0</v>
      </c>
      <c r="P151" s="39" t="str">
        <f t="shared" si="9"/>
        <v>0</v>
      </c>
      <c r="Q151" s="92">
        <f t="shared" si="12"/>
        <v>0</v>
      </c>
      <c r="R151" s="92">
        <f t="shared" si="10"/>
        <v>0</v>
      </c>
      <c r="S151" s="39"/>
      <c r="T151" s="39">
        <v>140</v>
      </c>
      <c r="U151" s="39">
        <f t="shared" si="13"/>
        <v>0</v>
      </c>
      <c r="V151" s="39"/>
      <c r="W151" s="39">
        <v>140</v>
      </c>
      <c r="X151" s="39">
        <v>0</v>
      </c>
      <c r="Y151" s="39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</row>
    <row r="152" spans="2:60" ht="15">
      <c r="B152" s="41">
        <v>143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49" t="s">
        <v>18</v>
      </c>
      <c r="M152" s="59"/>
      <c r="N152" s="39">
        <v>141</v>
      </c>
      <c r="O152" s="92">
        <f>Soal!AA2</f>
        <v>0</v>
      </c>
      <c r="P152" s="39" t="str">
        <f aca="true" t="shared" si="14" ref="P152:P191">LEFT(O152,1)</f>
        <v>0</v>
      </c>
      <c r="Q152" s="92">
        <f t="shared" si="12"/>
        <v>0</v>
      </c>
      <c r="R152" s="92">
        <f aca="true" t="shared" si="15" ref="R152:R191">IF(K152=P152,1,0)</f>
        <v>0</v>
      </c>
      <c r="S152" s="39"/>
      <c r="T152" s="39">
        <v>141</v>
      </c>
      <c r="U152" s="39">
        <f t="shared" si="13"/>
        <v>0</v>
      </c>
      <c r="V152" s="39"/>
      <c r="W152" s="39">
        <v>141</v>
      </c>
      <c r="X152" s="39">
        <v>0</v>
      </c>
      <c r="Y152" s="39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</row>
    <row r="153" spans="2:60" ht="15">
      <c r="B153" s="41">
        <v>144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49" t="s">
        <v>18</v>
      </c>
      <c r="M153" s="59"/>
      <c r="N153" s="39">
        <v>142</v>
      </c>
      <c r="O153" s="92">
        <f>Soal!AA3</f>
        <v>0</v>
      </c>
      <c r="P153" s="39" t="str">
        <f t="shared" si="14"/>
        <v>0</v>
      </c>
      <c r="Q153" s="92">
        <f t="shared" si="12"/>
        <v>0</v>
      </c>
      <c r="R153" s="92">
        <f t="shared" si="15"/>
        <v>0</v>
      </c>
      <c r="S153" s="39"/>
      <c r="T153" s="39">
        <v>142</v>
      </c>
      <c r="U153" s="39">
        <f t="shared" si="13"/>
        <v>0</v>
      </c>
      <c r="V153" s="39"/>
      <c r="W153" s="39">
        <v>142</v>
      </c>
      <c r="X153" s="39">
        <v>0</v>
      </c>
      <c r="Y153" s="39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</row>
    <row r="154" spans="2:60" ht="15">
      <c r="B154" s="41">
        <v>145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49" t="s">
        <v>18</v>
      </c>
      <c r="M154" s="59"/>
      <c r="N154" s="39">
        <v>143</v>
      </c>
      <c r="O154" s="92">
        <f>Soal!AA4</f>
        <v>0</v>
      </c>
      <c r="P154" s="39" t="str">
        <f t="shared" si="14"/>
        <v>0</v>
      </c>
      <c r="Q154" s="92">
        <f t="shared" si="12"/>
        <v>0</v>
      </c>
      <c r="R154" s="92">
        <f t="shared" si="15"/>
        <v>0</v>
      </c>
      <c r="S154" s="39"/>
      <c r="T154" s="39">
        <v>143</v>
      </c>
      <c r="U154" s="39">
        <f t="shared" si="13"/>
        <v>0</v>
      </c>
      <c r="V154" s="39"/>
      <c r="W154" s="39">
        <v>143</v>
      </c>
      <c r="X154" s="39">
        <v>0</v>
      </c>
      <c r="Y154" s="39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</row>
    <row r="155" spans="2:60" ht="15">
      <c r="B155" s="41">
        <v>146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49" t="s">
        <v>18</v>
      </c>
      <c r="M155" s="59"/>
      <c r="N155" s="39">
        <v>144</v>
      </c>
      <c r="O155" s="92">
        <f>Soal!AA5</f>
        <v>0</v>
      </c>
      <c r="P155" s="39" t="str">
        <f t="shared" si="14"/>
        <v>0</v>
      </c>
      <c r="Q155" s="92">
        <f t="shared" si="12"/>
        <v>0</v>
      </c>
      <c r="R155" s="92">
        <f t="shared" si="15"/>
        <v>0</v>
      </c>
      <c r="S155" s="39"/>
      <c r="T155" s="39">
        <v>144</v>
      </c>
      <c r="U155" s="39">
        <f t="shared" si="13"/>
        <v>0</v>
      </c>
      <c r="V155" s="39"/>
      <c r="W155" s="39">
        <v>144</v>
      </c>
      <c r="X155" s="39">
        <v>0</v>
      </c>
      <c r="Y155" s="39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</row>
    <row r="156" spans="2:60" ht="15">
      <c r="B156" s="41">
        <v>147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49" t="s">
        <v>18</v>
      </c>
      <c r="M156" s="59"/>
      <c r="N156" s="39">
        <v>145</v>
      </c>
      <c r="O156" s="92">
        <f>Soal!AA6</f>
        <v>0</v>
      </c>
      <c r="P156" s="39" t="str">
        <f t="shared" si="14"/>
        <v>0</v>
      </c>
      <c r="Q156" s="92">
        <f t="shared" si="12"/>
        <v>0</v>
      </c>
      <c r="R156" s="92">
        <f t="shared" si="15"/>
        <v>0</v>
      </c>
      <c r="S156" s="39"/>
      <c r="T156" s="39">
        <v>145</v>
      </c>
      <c r="U156" s="39">
        <f t="shared" si="13"/>
        <v>0</v>
      </c>
      <c r="V156" s="39"/>
      <c r="W156" s="39">
        <v>145</v>
      </c>
      <c r="X156" s="39">
        <v>0</v>
      </c>
      <c r="Y156" s="39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</row>
    <row r="157" spans="2:60" ht="15">
      <c r="B157" s="41">
        <v>148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49" t="s">
        <v>18</v>
      </c>
      <c r="M157" s="59"/>
      <c r="N157" s="39">
        <v>146</v>
      </c>
      <c r="O157" s="92">
        <f>Soal!AA7</f>
        <v>0</v>
      </c>
      <c r="P157" s="39" t="str">
        <f t="shared" si="14"/>
        <v>0</v>
      </c>
      <c r="Q157" s="92">
        <f t="shared" si="12"/>
        <v>0</v>
      </c>
      <c r="R157" s="92">
        <f t="shared" si="15"/>
        <v>0</v>
      </c>
      <c r="S157" s="39"/>
      <c r="T157" s="39">
        <v>146</v>
      </c>
      <c r="U157" s="39">
        <f t="shared" si="13"/>
        <v>0</v>
      </c>
      <c r="V157" s="39"/>
      <c r="W157" s="39">
        <v>146</v>
      </c>
      <c r="X157" s="39">
        <v>0</v>
      </c>
      <c r="Y157" s="39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</row>
    <row r="158" spans="2:60" ht="15">
      <c r="B158" s="41">
        <v>149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49" t="s">
        <v>18</v>
      </c>
      <c r="M158" s="59"/>
      <c r="N158" s="39">
        <v>147</v>
      </c>
      <c r="O158" s="92">
        <f>Soal!AA8</f>
        <v>0</v>
      </c>
      <c r="P158" s="39" t="str">
        <f t="shared" si="14"/>
        <v>0</v>
      </c>
      <c r="Q158" s="92">
        <f t="shared" si="12"/>
        <v>0</v>
      </c>
      <c r="R158" s="92">
        <f t="shared" si="15"/>
        <v>0</v>
      </c>
      <c r="S158" s="39"/>
      <c r="T158" s="39">
        <v>147</v>
      </c>
      <c r="U158" s="39">
        <f t="shared" si="13"/>
        <v>0</v>
      </c>
      <c r="V158" s="39"/>
      <c r="W158" s="39">
        <v>147</v>
      </c>
      <c r="X158" s="39">
        <v>0</v>
      </c>
      <c r="Y158" s="39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</row>
    <row r="159" spans="2:60" ht="15">
      <c r="B159" s="41">
        <v>150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49" t="s">
        <v>18</v>
      </c>
      <c r="M159" s="59"/>
      <c r="N159" s="39">
        <v>148</v>
      </c>
      <c r="O159" s="92">
        <f>Soal!AA9</f>
        <v>0</v>
      </c>
      <c r="P159" s="39" t="str">
        <f t="shared" si="14"/>
        <v>0</v>
      </c>
      <c r="Q159" s="92">
        <f t="shared" si="12"/>
        <v>0</v>
      </c>
      <c r="R159" s="92">
        <f t="shared" si="15"/>
        <v>0</v>
      </c>
      <c r="S159" s="39"/>
      <c r="T159" s="39">
        <v>148</v>
      </c>
      <c r="U159" s="39">
        <f t="shared" si="13"/>
        <v>0</v>
      </c>
      <c r="V159" s="39"/>
      <c r="W159" s="39">
        <v>148</v>
      </c>
      <c r="X159" s="39">
        <v>0</v>
      </c>
      <c r="Y159" s="39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</row>
    <row r="160" spans="2:60" ht="15">
      <c r="B160" s="41">
        <v>151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49" t="s">
        <v>18</v>
      </c>
      <c r="M160" s="59"/>
      <c r="N160" s="39">
        <v>149</v>
      </c>
      <c r="O160" s="92">
        <f>Soal!AA10</f>
        <v>0</v>
      </c>
      <c r="P160" s="39" t="str">
        <f t="shared" si="14"/>
        <v>0</v>
      </c>
      <c r="Q160" s="92">
        <f t="shared" si="12"/>
        <v>0</v>
      </c>
      <c r="R160" s="92">
        <f t="shared" si="15"/>
        <v>0</v>
      </c>
      <c r="S160" s="39"/>
      <c r="T160" s="39">
        <v>149</v>
      </c>
      <c r="U160" s="39">
        <f t="shared" si="13"/>
        <v>0</v>
      </c>
      <c r="V160" s="39"/>
      <c r="W160" s="39">
        <v>149</v>
      </c>
      <c r="X160" s="39">
        <v>0</v>
      </c>
      <c r="Y160" s="39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</row>
    <row r="161" spans="2:60" ht="15">
      <c r="B161" s="41">
        <v>152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49" t="s">
        <v>18</v>
      </c>
      <c r="M161" s="59"/>
      <c r="N161" s="39">
        <v>150</v>
      </c>
      <c r="O161" s="92">
        <f>Soal!AA11</f>
        <v>0</v>
      </c>
      <c r="P161" s="39" t="str">
        <f t="shared" si="14"/>
        <v>0</v>
      </c>
      <c r="Q161" s="92">
        <f t="shared" si="12"/>
        <v>0</v>
      </c>
      <c r="R161" s="92">
        <f t="shared" si="15"/>
        <v>0</v>
      </c>
      <c r="S161" s="39"/>
      <c r="T161" s="39">
        <v>150</v>
      </c>
      <c r="U161" s="39">
        <f t="shared" si="13"/>
        <v>0</v>
      </c>
      <c r="V161" s="39"/>
      <c r="W161" s="39">
        <v>150</v>
      </c>
      <c r="X161" s="39">
        <v>0</v>
      </c>
      <c r="Y161" s="39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</row>
    <row r="162" spans="2:60" ht="15">
      <c r="B162" s="41">
        <v>153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49" t="s">
        <v>18</v>
      </c>
      <c r="M162" s="59"/>
      <c r="N162" s="39">
        <v>151</v>
      </c>
      <c r="O162" s="92">
        <f>Soal!AA12</f>
        <v>0</v>
      </c>
      <c r="P162" s="39" t="str">
        <f t="shared" si="14"/>
        <v>0</v>
      </c>
      <c r="Q162" s="92">
        <f t="shared" si="12"/>
        <v>0</v>
      </c>
      <c r="R162" s="92">
        <f t="shared" si="15"/>
        <v>0</v>
      </c>
      <c r="S162" s="39"/>
      <c r="T162" s="39">
        <v>151</v>
      </c>
      <c r="U162" s="39">
        <f t="shared" si="13"/>
        <v>0</v>
      </c>
      <c r="V162" s="39"/>
      <c r="W162" s="39">
        <v>151</v>
      </c>
      <c r="X162" s="39">
        <v>0</v>
      </c>
      <c r="Y162" s="39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</row>
    <row r="163" spans="2:60" ht="15">
      <c r="B163" s="41">
        <v>154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49" t="s">
        <v>18</v>
      </c>
      <c r="M163" s="59"/>
      <c r="N163" s="39">
        <v>152</v>
      </c>
      <c r="O163" s="92">
        <f>Soal!AA13</f>
        <v>0</v>
      </c>
      <c r="P163" s="39" t="str">
        <f t="shared" si="14"/>
        <v>0</v>
      </c>
      <c r="Q163" s="92">
        <f t="shared" si="12"/>
        <v>0</v>
      </c>
      <c r="R163" s="92">
        <f t="shared" si="15"/>
        <v>0</v>
      </c>
      <c r="S163" s="39"/>
      <c r="T163" s="39">
        <v>152</v>
      </c>
      <c r="U163" s="39">
        <f t="shared" si="13"/>
        <v>0</v>
      </c>
      <c r="V163" s="39"/>
      <c r="W163" s="39">
        <v>152</v>
      </c>
      <c r="X163" s="39">
        <v>0</v>
      </c>
      <c r="Y163" s="39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</row>
    <row r="164" spans="2:60" ht="15">
      <c r="B164" s="41">
        <v>155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49" t="s">
        <v>18</v>
      </c>
      <c r="M164" s="59"/>
      <c r="N164" s="39">
        <v>153</v>
      </c>
      <c r="O164" s="92">
        <f>Soal!AA14</f>
        <v>0</v>
      </c>
      <c r="P164" s="39" t="str">
        <f t="shared" si="14"/>
        <v>0</v>
      </c>
      <c r="Q164" s="92">
        <f t="shared" si="12"/>
        <v>0</v>
      </c>
      <c r="R164" s="92">
        <f t="shared" si="15"/>
        <v>0</v>
      </c>
      <c r="S164" s="39"/>
      <c r="T164" s="39">
        <v>153</v>
      </c>
      <c r="U164" s="39">
        <f t="shared" si="13"/>
        <v>0</v>
      </c>
      <c r="V164" s="39"/>
      <c r="W164" s="39">
        <v>153</v>
      </c>
      <c r="X164" s="39">
        <v>0</v>
      </c>
      <c r="Y164" s="39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</row>
    <row r="165" spans="2:60" ht="15">
      <c r="B165" s="41">
        <v>156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49" t="s">
        <v>18</v>
      </c>
      <c r="M165" s="59"/>
      <c r="N165" s="39">
        <v>154</v>
      </c>
      <c r="O165" s="92">
        <f>Soal!AA15</f>
        <v>0</v>
      </c>
      <c r="P165" s="39" t="str">
        <f t="shared" si="14"/>
        <v>0</v>
      </c>
      <c r="Q165" s="92">
        <f t="shared" si="12"/>
        <v>0</v>
      </c>
      <c r="R165" s="92">
        <f t="shared" si="15"/>
        <v>0</v>
      </c>
      <c r="S165" s="39"/>
      <c r="T165" s="39">
        <v>154</v>
      </c>
      <c r="U165" s="39">
        <f t="shared" si="13"/>
        <v>0</v>
      </c>
      <c r="V165" s="39"/>
      <c r="W165" s="39">
        <v>154</v>
      </c>
      <c r="X165" s="39">
        <v>0</v>
      </c>
      <c r="Y165" s="39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</row>
    <row r="166" spans="2:60" ht="15">
      <c r="B166" s="41">
        <v>157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49" t="s">
        <v>18</v>
      </c>
      <c r="M166" s="59"/>
      <c r="N166" s="39">
        <v>155</v>
      </c>
      <c r="O166" s="92">
        <f>Soal!AA16</f>
        <v>0</v>
      </c>
      <c r="P166" s="39" t="str">
        <f t="shared" si="14"/>
        <v>0</v>
      </c>
      <c r="Q166" s="92">
        <f t="shared" si="12"/>
        <v>0</v>
      </c>
      <c r="R166" s="92">
        <f t="shared" si="15"/>
        <v>0</v>
      </c>
      <c r="S166" s="39"/>
      <c r="T166" s="39">
        <v>155</v>
      </c>
      <c r="U166" s="39">
        <f t="shared" si="13"/>
        <v>0</v>
      </c>
      <c r="V166" s="39"/>
      <c r="W166" s="39">
        <v>155</v>
      </c>
      <c r="X166" s="39">
        <v>0</v>
      </c>
      <c r="Y166" s="39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</row>
    <row r="167" spans="2:60" ht="15">
      <c r="B167" s="41">
        <v>158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49" t="s">
        <v>18</v>
      </c>
      <c r="M167" s="59"/>
      <c r="N167" s="39">
        <v>156</v>
      </c>
      <c r="O167" s="92">
        <f>Soal!AA17</f>
        <v>0</v>
      </c>
      <c r="P167" s="39" t="str">
        <f t="shared" si="14"/>
        <v>0</v>
      </c>
      <c r="Q167" s="92">
        <f t="shared" si="12"/>
        <v>0</v>
      </c>
      <c r="R167" s="92">
        <f t="shared" si="15"/>
        <v>0</v>
      </c>
      <c r="S167" s="39"/>
      <c r="T167" s="39">
        <v>156</v>
      </c>
      <c r="U167" s="39">
        <f t="shared" si="13"/>
        <v>0</v>
      </c>
      <c r="V167" s="39"/>
      <c r="W167" s="39">
        <v>156</v>
      </c>
      <c r="X167" s="39">
        <v>0</v>
      </c>
      <c r="Y167" s="39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</row>
    <row r="168" spans="2:60" ht="15">
      <c r="B168" s="41">
        <v>159</v>
      </c>
      <c r="C168" s="51"/>
      <c r="D168" s="51"/>
      <c r="E168" s="51"/>
      <c r="F168" s="51"/>
      <c r="G168" s="51"/>
      <c r="H168" s="51"/>
      <c r="I168" s="51"/>
      <c r="J168" s="51"/>
      <c r="K168" s="51"/>
      <c r="L168" s="49" t="s">
        <v>18</v>
      </c>
      <c r="M168" s="59"/>
      <c r="N168" s="39">
        <v>157</v>
      </c>
      <c r="O168" s="92">
        <f>Soal!AA18</f>
        <v>0</v>
      </c>
      <c r="P168" s="39" t="str">
        <f t="shared" si="14"/>
        <v>0</v>
      </c>
      <c r="Q168" s="92">
        <f t="shared" si="12"/>
        <v>0</v>
      </c>
      <c r="R168" s="92">
        <f t="shared" si="15"/>
        <v>0</v>
      </c>
      <c r="S168" s="39"/>
      <c r="T168" s="39">
        <v>157</v>
      </c>
      <c r="U168" s="39">
        <f t="shared" si="13"/>
        <v>0</v>
      </c>
      <c r="V168" s="39"/>
      <c r="W168" s="39">
        <v>157</v>
      </c>
      <c r="X168" s="39">
        <v>0</v>
      </c>
      <c r="Y168" s="39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</row>
    <row r="169" spans="2:60" ht="15">
      <c r="B169" s="41">
        <v>160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49" t="s">
        <v>18</v>
      </c>
      <c r="M169" s="59"/>
      <c r="N169" s="39">
        <v>158</v>
      </c>
      <c r="O169" s="92">
        <f>Soal!AA19</f>
        <v>0</v>
      </c>
      <c r="P169" s="39" t="str">
        <f t="shared" si="14"/>
        <v>0</v>
      </c>
      <c r="Q169" s="92">
        <f t="shared" si="12"/>
        <v>0</v>
      </c>
      <c r="R169" s="92">
        <f t="shared" si="15"/>
        <v>0</v>
      </c>
      <c r="S169" s="39"/>
      <c r="T169" s="39">
        <v>158</v>
      </c>
      <c r="U169" s="39">
        <f t="shared" si="13"/>
        <v>0</v>
      </c>
      <c r="V169" s="39"/>
      <c r="W169" s="39">
        <v>158</v>
      </c>
      <c r="X169" s="39">
        <v>0</v>
      </c>
      <c r="Y169" s="39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</row>
    <row r="170" spans="2:60" ht="15">
      <c r="B170" s="41">
        <v>161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49" t="s">
        <v>18</v>
      </c>
      <c r="M170" s="59"/>
      <c r="N170" s="39">
        <v>159</v>
      </c>
      <c r="O170" s="92">
        <f>Soal!AA20</f>
        <v>0</v>
      </c>
      <c r="P170" s="39" t="str">
        <f t="shared" si="14"/>
        <v>0</v>
      </c>
      <c r="Q170" s="92">
        <f t="shared" si="12"/>
        <v>0</v>
      </c>
      <c r="R170" s="92">
        <f t="shared" si="15"/>
        <v>0</v>
      </c>
      <c r="S170" s="39"/>
      <c r="T170" s="39">
        <v>159</v>
      </c>
      <c r="U170" s="39">
        <f t="shared" si="13"/>
        <v>0</v>
      </c>
      <c r="V170" s="39"/>
      <c r="W170" s="39">
        <v>159</v>
      </c>
      <c r="X170" s="39">
        <v>0</v>
      </c>
      <c r="Y170" s="39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</row>
    <row r="171" spans="2:60" ht="15">
      <c r="B171" s="41">
        <v>162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49" t="s">
        <v>18</v>
      </c>
      <c r="M171" s="59"/>
      <c r="N171" s="39">
        <v>160</v>
      </c>
      <c r="O171" s="92">
        <f>Soal!AA21</f>
        <v>0</v>
      </c>
      <c r="P171" s="39" t="str">
        <f t="shared" si="14"/>
        <v>0</v>
      </c>
      <c r="Q171" s="92">
        <f t="shared" si="12"/>
        <v>0</v>
      </c>
      <c r="R171" s="92">
        <f t="shared" si="15"/>
        <v>0</v>
      </c>
      <c r="S171" s="39"/>
      <c r="T171" s="39">
        <v>160</v>
      </c>
      <c r="U171" s="39">
        <f t="shared" si="13"/>
        <v>0</v>
      </c>
      <c r="V171" s="39"/>
      <c r="W171" s="39">
        <v>160</v>
      </c>
      <c r="X171" s="39">
        <v>0</v>
      </c>
      <c r="Y171" s="39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</row>
    <row r="172" spans="2:60" ht="15">
      <c r="B172" s="41">
        <v>163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49" t="s">
        <v>18</v>
      </c>
      <c r="M172" s="59"/>
      <c r="N172" s="39">
        <v>161</v>
      </c>
      <c r="O172" s="92">
        <f>Soal!M162</f>
        <v>0</v>
      </c>
      <c r="P172" s="39" t="str">
        <f t="shared" si="14"/>
        <v>0</v>
      </c>
      <c r="Q172" s="92">
        <f aca="true" t="shared" si="16" ref="Q172:Q191">C172</f>
        <v>0</v>
      </c>
      <c r="R172" s="92">
        <f t="shared" si="15"/>
        <v>0</v>
      </c>
      <c r="S172" s="39"/>
      <c r="T172" s="39">
        <v>161</v>
      </c>
      <c r="U172" s="39">
        <f t="shared" si="13"/>
        <v>0</v>
      </c>
      <c r="V172" s="39"/>
      <c r="W172" s="39">
        <v>161</v>
      </c>
      <c r="X172" s="39">
        <v>0</v>
      </c>
      <c r="Y172" s="39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</row>
    <row r="173" spans="2:60" ht="15">
      <c r="B173" s="41">
        <v>164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49" t="s">
        <v>18</v>
      </c>
      <c r="M173" s="59"/>
      <c r="N173" s="39">
        <v>162</v>
      </c>
      <c r="O173" s="92">
        <f>Soal!M163</f>
        <v>0</v>
      </c>
      <c r="P173" s="39" t="str">
        <f t="shared" si="14"/>
        <v>0</v>
      </c>
      <c r="Q173" s="92">
        <f t="shared" si="16"/>
        <v>0</v>
      </c>
      <c r="R173" s="92">
        <f t="shared" si="15"/>
        <v>0</v>
      </c>
      <c r="S173" s="39"/>
      <c r="T173" s="39">
        <v>162</v>
      </c>
      <c r="U173" s="39">
        <f t="shared" si="13"/>
        <v>0</v>
      </c>
      <c r="V173" s="39"/>
      <c r="W173" s="39">
        <v>162</v>
      </c>
      <c r="X173" s="39">
        <v>0</v>
      </c>
      <c r="Y173" s="39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</row>
    <row r="174" spans="2:60" ht="15">
      <c r="B174" s="41">
        <v>165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49" t="s">
        <v>18</v>
      </c>
      <c r="M174" s="59"/>
      <c r="N174" s="39">
        <v>163</v>
      </c>
      <c r="O174" s="92">
        <f>Soal!M164</f>
        <v>0</v>
      </c>
      <c r="P174" s="39" t="str">
        <f t="shared" si="14"/>
        <v>0</v>
      </c>
      <c r="Q174" s="92">
        <f t="shared" si="16"/>
        <v>0</v>
      </c>
      <c r="R174" s="92">
        <f t="shared" si="15"/>
        <v>0</v>
      </c>
      <c r="S174" s="39"/>
      <c r="T174" s="39">
        <v>163</v>
      </c>
      <c r="U174" s="39">
        <f t="shared" si="13"/>
        <v>0</v>
      </c>
      <c r="V174" s="39"/>
      <c r="W174" s="39">
        <v>163</v>
      </c>
      <c r="X174" s="39">
        <v>0</v>
      </c>
      <c r="Y174" s="39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</row>
    <row r="175" spans="2:60" ht="15">
      <c r="B175" s="41">
        <v>166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49" t="s">
        <v>18</v>
      </c>
      <c r="M175" s="59"/>
      <c r="N175" s="39">
        <v>164</v>
      </c>
      <c r="O175" s="92">
        <f>Soal!M165</f>
        <v>0</v>
      </c>
      <c r="P175" s="39" t="str">
        <f t="shared" si="14"/>
        <v>0</v>
      </c>
      <c r="Q175" s="92">
        <f t="shared" si="16"/>
        <v>0</v>
      </c>
      <c r="R175" s="92">
        <f t="shared" si="15"/>
        <v>0</v>
      </c>
      <c r="S175" s="39"/>
      <c r="T175" s="39">
        <v>164</v>
      </c>
      <c r="U175" s="39">
        <f t="shared" si="13"/>
        <v>0</v>
      </c>
      <c r="V175" s="39"/>
      <c r="W175" s="39">
        <v>164</v>
      </c>
      <c r="X175" s="39">
        <v>0</v>
      </c>
      <c r="Y175" s="39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</row>
    <row r="176" spans="2:60" ht="15">
      <c r="B176" s="41">
        <v>167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49" t="s">
        <v>18</v>
      </c>
      <c r="M176" s="59"/>
      <c r="N176" s="39">
        <v>165</v>
      </c>
      <c r="O176" s="92">
        <f>Soal!M166</f>
        <v>0</v>
      </c>
      <c r="P176" s="39" t="str">
        <f t="shared" si="14"/>
        <v>0</v>
      </c>
      <c r="Q176" s="92">
        <f t="shared" si="16"/>
        <v>0</v>
      </c>
      <c r="R176" s="92">
        <f t="shared" si="15"/>
        <v>0</v>
      </c>
      <c r="S176" s="39"/>
      <c r="T176" s="39">
        <v>165</v>
      </c>
      <c r="U176" s="39">
        <f t="shared" si="13"/>
        <v>0</v>
      </c>
      <c r="V176" s="39"/>
      <c r="W176" s="39">
        <v>165</v>
      </c>
      <c r="X176" s="39">
        <v>0</v>
      </c>
      <c r="Y176" s="39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</row>
    <row r="177" spans="2:60" ht="15">
      <c r="B177" s="41">
        <v>168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49" t="s">
        <v>18</v>
      </c>
      <c r="M177" s="59"/>
      <c r="N177" s="39">
        <v>166</v>
      </c>
      <c r="O177" s="92">
        <f>Soal!M167</f>
        <v>0</v>
      </c>
      <c r="P177" s="39" t="str">
        <f t="shared" si="14"/>
        <v>0</v>
      </c>
      <c r="Q177" s="92">
        <f t="shared" si="16"/>
        <v>0</v>
      </c>
      <c r="R177" s="92">
        <f t="shared" si="15"/>
        <v>0</v>
      </c>
      <c r="S177" s="39"/>
      <c r="T177" s="39">
        <v>166</v>
      </c>
      <c r="U177" s="39">
        <f t="shared" si="13"/>
        <v>0</v>
      </c>
      <c r="V177" s="39"/>
      <c r="W177" s="39">
        <v>166</v>
      </c>
      <c r="X177" s="39">
        <v>0</v>
      </c>
      <c r="Y177" s="39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</row>
    <row r="178" spans="2:60" ht="15">
      <c r="B178" s="41">
        <v>169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49" t="s">
        <v>18</v>
      </c>
      <c r="M178" s="59"/>
      <c r="N178" s="39">
        <v>167</v>
      </c>
      <c r="O178" s="92">
        <f>Soal!M168</f>
        <v>0</v>
      </c>
      <c r="P178" s="39" t="str">
        <f t="shared" si="14"/>
        <v>0</v>
      </c>
      <c r="Q178" s="92">
        <f t="shared" si="16"/>
        <v>0</v>
      </c>
      <c r="R178" s="92">
        <f t="shared" si="15"/>
        <v>0</v>
      </c>
      <c r="S178" s="39"/>
      <c r="T178" s="39">
        <v>167</v>
      </c>
      <c r="U178" s="39">
        <f t="shared" si="13"/>
        <v>0</v>
      </c>
      <c r="V178" s="39"/>
      <c r="W178" s="39">
        <v>167</v>
      </c>
      <c r="X178" s="39">
        <v>0</v>
      </c>
      <c r="Y178" s="39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</row>
    <row r="179" spans="2:60" ht="15">
      <c r="B179" s="41">
        <v>170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49" t="s">
        <v>18</v>
      </c>
      <c r="M179" s="59"/>
      <c r="N179" s="39">
        <v>168</v>
      </c>
      <c r="O179" s="92">
        <f>Soal!M169</f>
        <v>0</v>
      </c>
      <c r="P179" s="39" t="str">
        <f t="shared" si="14"/>
        <v>0</v>
      </c>
      <c r="Q179" s="92">
        <f t="shared" si="16"/>
        <v>0</v>
      </c>
      <c r="R179" s="92">
        <f t="shared" si="15"/>
        <v>0</v>
      </c>
      <c r="S179" s="39"/>
      <c r="T179" s="39">
        <v>168</v>
      </c>
      <c r="U179" s="39">
        <f t="shared" si="13"/>
        <v>0</v>
      </c>
      <c r="V179" s="39"/>
      <c r="W179" s="39">
        <v>168</v>
      </c>
      <c r="X179" s="39">
        <v>0</v>
      </c>
      <c r="Y179" s="39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</row>
    <row r="180" spans="2:60" ht="15">
      <c r="B180" s="41">
        <v>171</v>
      </c>
      <c r="C180" s="51"/>
      <c r="D180" s="51"/>
      <c r="E180" s="51"/>
      <c r="F180" s="51"/>
      <c r="G180" s="51"/>
      <c r="H180" s="51"/>
      <c r="I180" s="51"/>
      <c r="J180" s="51"/>
      <c r="K180" s="51"/>
      <c r="L180" s="49" t="s">
        <v>18</v>
      </c>
      <c r="M180" s="59"/>
      <c r="N180" s="39">
        <v>169</v>
      </c>
      <c r="O180" s="92">
        <f>Soal!M170</f>
        <v>0</v>
      </c>
      <c r="P180" s="39" t="str">
        <f t="shared" si="14"/>
        <v>0</v>
      </c>
      <c r="Q180" s="92">
        <f t="shared" si="16"/>
        <v>0</v>
      </c>
      <c r="R180" s="92">
        <f t="shared" si="15"/>
        <v>0</v>
      </c>
      <c r="S180" s="39"/>
      <c r="T180" s="39">
        <v>169</v>
      </c>
      <c r="U180" s="39">
        <f t="shared" si="13"/>
        <v>0</v>
      </c>
      <c r="V180" s="39"/>
      <c r="W180" s="39">
        <v>169</v>
      </c>
      <c r="X180" s="39">
        <v>0</v>
      </c>
      <c r="Y180" s="39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</row>
    <row r="181" spans="2:60" ht="15">
      <c r="B181" s="41">
        <v>172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49" t="s">
        <v>18</v>
      </c>
      <c r="M181" s="59"/>
      <c r="N181" s="39">
        <v>170</v>
      </c>
      <c r="O181" s="92">
        <f>Soal!M171</f>
        <v>0</v>
      </c>
      <c r="P181" s="39" t="str">
        <f t="shared" si="14"/>
        <v>0</v>
      </c>
      <c r="Q181" s="92">
        <f t="shared" si="16"/>
        <v>0</v>
      </c>
      <c r="R181" s="92">
        <f t="shared" si="15"/>
        <v>0</v>
      </c>
      <c r="S181" s="39"/>
      <c r="T181" s="39">
        <v>170</v>
      </c>
      <c r="U181" s="39">
        <f t="shared" si="13"/>
        <v>0</v>
      </c>
      <c r="V181" s="39"/>
      <c r="W181" s="39">
        <v>170</v>
      </c>
      <c r="X181" s="39">
        <v>0</v>
      </c>
      <c r="Y181" s="39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</row>
    <row r="182" spans="2:60" ht="15">
      <c r="B182" s="41">
        <v>173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49" t="s">
        <v>18</v>
      </c>
      <c r="M182" s="59"/>
      <c r="N182" s="39">
        <v>171</v>
      </c>
      <c r="O182" s="92">
        <f>Soal!M172</f>
        <v>0</v>
      </c>
      <c r="P182" s="39" t="str">
        <f t="shared" si="14"/>
        <v>0</v>
      </c>
      <c r="Q182" s="92">
        <f t="shared" si="16"/>
        <v>0</v>
      </c>
      <c r="R182" s="92">
        <f t="shared" si="15"/>
        <v>0</v>
      </c>
      <c r="S182" s="39"/>
      <c r="T182" s="39">
        <v>171</v>
      </c>
      <c r="U182" s="39">
        <f t="shared" si="13"/>
        <v>0</v>
      </c>
      <c r="V182" s="39"/>
      <c r="W182" s="39">
        <v>171</v>
      </c>
      <c r="X182" s="39">
        <v>0</v>
      </c>
      <c r="Y182" s="39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</row>
    <row r="183" spans="2:60" ht="15">
      <c r="B183" s="41">
        <v>174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49" t="s">
        <v>18</v>
      </c>
      <c r="M183" s="59"/>
      <c r="N183" s="39">
        <v>172</v>
      </c>
      <c r="O183" s="92">
        <f>Soal!M173</f>
        <v>0</v>
      </c>
      <c r="P183" s="39" t="str">
        <f t="shared" si="14"/>
        <v>0</v>
      </c>
      <c r="Q183" s="92">
        <f t="shared" si="16"/>
        <v>0</v>
      </c>
      <c r="R183" s="92">
        <f t="shared" si="15"/>
        <v>0</v>
      </c>
      <c r="S183" s="39"/>
      <c r="T183" s="39">
        <v>172</v>
      </c>
      <c r="U183" s="39">
        <f t="shared" si="13"/>
        <v>0</v>
      </c>
      <c r="V183" s="39"/>
      <c r="W183" s="39">
        <v>172</v>
      </c>
      <c r="X183" s="39">
        <v>0</v>
      </c>
      <c r="Y183" s="39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</row>
    <row r="184" spans="2:60" ht="15">
      <c r="B184" s="41">
        <v>175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49" t="s">
        <v>18</v>
      </c>
      <c r="M184" s="59"/>
      <c r="N184" s="39">
        <v>173</v>
      </c>
      <c r="O184" s="92">
        <f>Soal!M174</f>
        <v>0</v>
      </c>
      <c r="P184" s="39" t="str">
        <f t="shared" si="14"/>
        <v>0</v>
      </c>
      <c r="Q184" s="92">
        <f t="shared" si="16"/>
        <v>0</v>
      </c>
      <c r="R184" s="92">
        <f t="shared" si="15"/>
        <v>0</v>
      </c>
      <c r="S184" s="39"/>
      <c r="T184" s="39">
        <v>173</v>
      </c>
      <c r="U184" s="39">
        <f t="shared" si="13"/>
        <v>0</v>
      </c>
      <c r="V184" s="39"/>
      <c r="W184" s="39">
        <v>173</v>
      </c>
      <c r="X184" s="39">
        <v>0</v>
      </c>
      <c r="Y184" s="39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</row>
    <row r="185" spans="2:60" ht="15">
      <c r="B185" s="41">
        <v>176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49" t="s">
        <v>18</v>
      </c>
      <c r="M185" s="59"/>
      <c r="N185" s="39">
        <v>174</v>
      </c>
      <c r="O185" s="92">
        <f>Soal!M175</f>
        <v>0</v>
      </c>
      <c r="P185" s="39" t="str">
        <f t="shared" si="14"/>
        <v>0</v>
      </c>
      <c r="Q185" s="92">
        <f t="shared" si="16"/>
        <v>0</v>
      </c>
      <c r="R185" s="92">
        <f t="shared" si="15"/>
        <v>0</v>
      </c>
      <c r="S185" s="39"/>
      <c r="T185" s="39">
        <v>174</v>
      </c>
      <c r="U185" s="39">
        <f t="shared" si="13"/>
        <v>0</v>
      </c>
      <c r="V185" s="39"/>
      <c r="W185" s="39">
        <v>174</v>
      </c>
      <c r="X185" s="39">
        <v>0</v>
      </c>
      <c r="Y185" s="39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</row>
    <row r="186" spans="2:60" ht="15">
      <c r="B186" s="41">
        <v>177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49" t="s">
        <v>18</v>
      </c>
      <c r="M186" s="59"/>
      <c r="N186" s="39">
        <v>175</v>
      </c>
      <c r="O186" s="92">
        <f>Soal!M176</f>
        <v>0</v>
      </c>
      <c r="P186" s="39" t="str">
        <f t="shared" si="14"/>
        <v>0</v>
      </c>
      <c r="Q186" s="92">
        <f t="shared" si="16"/>
        <v>0</v>
      </c>
      <c r="R186" s="92">
        <f t="shared" si="15"/>
        <v>0</v>
      </c>
      <c r="S186" s="39"/>
      <c r="T186" s="39">
        <v>175</v>
      </c>
      <c r="U186" s="39">
        <f t="shared" si="13"/>
        <v>0</v>
      </c>
      <c r="V186" s="39"/>
      <c r="W186" s="39">
        <v>175</v>
      </c>
      <c r="X186" s="39">
        <v>0</v>
      </c>
      <c r="Y186" s="39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</row>
    <row r="187" spans="2:60" ht="15">
      <c r="B187" s="41">
        <v>178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49" t="s">
        <v>18</v>
      </c>
      <c r="M187" s="59"/>
      <c r="N187" s="39">
        <v>176</v>
      </c>
      <c r="O187" s="92">
        <f>Soal!M177</f>
        <v>0</v>
      </c>
      <c r="P187" s="39" t="str">
        <f t="shared" si="14"/>
        <v>0</v>
      </c>
      <c r="Q187" s="92">
        <f t="shared" si="16"/>
        <v>0</v>
      </c>
      <c r="R187" s="92">
        <f t="shared" si="15"/>
        <v>0</v>
      </c>
      <c r="S187" s="39"/>
      <c r="T187" s="39">
        <v>176</v>
      </c>
      <c r="U187" s="39">
        <f t="shared" si="13"/>
        <v>0</v>
      </c>
      <c r="V187" s="39"/>
      <c r="W187" s="39">
        <v>176</v>
      </c>
      <c r="X187" s="39">
        <v>0</v>
      </c>
      <c r="Y187" s="39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</row>
    <row r="188" spans="2:60" ht="15">
      <c r="B188" s="41">
        <v>179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49" t="s">
        <v>18</v>
      </c>
      <c r="M188" s="59"/>
      <c r="N188" s="39">
        <v>177</v>
      </c>
      <c r="O188" s="92">
        <f>Soal!M178</f>
        <v>0</v>
      </c>
      <c r="P188" s="39" t="str">
        <f t="shared" si="14"/>
        <v>0</v>
      </c>
      <c r="Q188" s="92">
        <f t="shared" si="16"/>
        <v>0</v>
      </c>
      <c r="R188" s="92">
        <f t="shared" si="15"/>
        <v>0</v>
      </c>
      <c r="S188" s="39"/>
      <c r="T188" s="39">
        <v>177</v>
      </c>
      <c r="U188" s="39">
        <f t="shared" si="13"/>
        <v>0</v>
      </c>
      <c r="V188" s="39"/>
      <c r="W188" s="39">
        <v>177</v>
      </c>
      <c r="X188" s="39">
        <v>0</v>
      </c>
      <c r="Y188" s="39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</row>
    <row r="189" spans="2:60" ht="15">
      <c r="B189" s="41">
        <v>180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49" t="s">
        <v>18</v>
      </c>
      <c r="M189" s="59"/>
      <c r="N189" s="39">
        <v>178</v>
      </c>
      <c r="O189" s="92">
        <f>Soal!M179</f>
        <v>0</v>
      </c>
      <c r="P189" s="39" t="str">
        <f t="shared" si="14"/>
        <v>0</v>
      </c>
      <c r="Q189" s="92">
        <f t="shared" si="16"/>
        <v>0</v>
      </c>
      <c r="R189" s="92">
        <f t="shared" si="15"/>
        <v>0</v>
      </c>
      <c r="S189" s="39"/>
      <c r="T189" s="39">
        <v>178</v>
      </c>
      <c r="U189" s="39">
        <f t="shared" si="13"/>
        <v>0</v>
      </c>
      <c r="V189" s="39"/>
      <c r="W189" s="39">
        <v>178</v>
      </c>
      <c r="X189" s="39">
        <v>0</v>
      </c>
      <c r="Y189" s="39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</row>
    <row r="190" spans="4:60" ht="15">
      <c r="D190" s="47"/>
      <c r="E190" s="47"/>
      <c r="F190" s="47"/>
      <c r="G190" s="47"/>
      <c r="H190" s="47"/>
      <c r="I190" s="47"/>
      <c r="J190" s="47"/>
      <c r="K190" s="47"/>
      <c r="L190" s="47"/>
      <c r="M190" s="39"/>
      <c r="N190" s="39">
        <v>179</v>
      </c>
      <c r="O190" s="92">
        <f>Soal!M180</f>
        <v>0</v>
      </c>
      <c r="P190" s="39" t="str">
        <f t="shared" si="14"/>
        <v>0</v>
      </c>
      <c r="Q190" s="92">
        <f t="shared" si="16"/>
        <v>0</v>
      </c>
      <c r="R190" s="92">
        <f t="shared" si="15"/>
        <v>0</v>
      </c>
      <c r="S190" s="39"/>
      <c r="T190" s="39">
        <v>179</v>
      </c>
      <c r="U190" s="39">
        <f t="shared" si="13"/>
        <v>0</v>
      </c>
      <c r="V190" s="39"/>
      <c r="W190" s="39">
        <v>179</v>
      </c>
      <c r="X190" s="39">
        <v>0</v>
      </c>
      <c r="Y190" s="39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</row>
    <row r="191" spans="4:60" ht="15">
      <c r="D191" s="47"/>
      <c r="E191" s="47"/>
      <c r="F191" s="47"/>
      <c r="G191" s="47"/>
      <c r="H191" s="47"/>
      <c r="I191" s="47"/>
      <c r="J191" s="47"/>
      <c r="K191" s="47"/>
      <c r="L191" s="47"/>
      <c r="M191" s="39"/>
      <c r="N191" s="39">
        <v>180</v>
      </c>
      <c r="O191" s="92">
        <f>Soal!M181</f>
        <v>0</v>
      </c>
      <c r="P191" s="39" t="str">
        <f t="shared" si="14"/>
        <v>0</v>
      </c>
      <c r="Q191" s="92">
        <f t="shared" si="16"/>
        <v>0</v>
      </c>
      <c r="R191" s="92">
        <f t="shared" si="15"/>
        <v>0</v>
      </c>
      <c r="S191" s="39"/>
      <c r="T191" s="39">
        <v>180</v>
      </c>
      <c r="U191" s="39">
        <f t="shared" si="13"/>
        <v>0</v>
      </c>
      <c r="V191" s="39"/>
      <c r="W191" s="39">
        <v>180</v>
      </c>
      <c r="X191" s="39">
        <v>0</v>
      </c>
      <c r="Y191" s="39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</row>
    <row r="192" spans="4:60" ht="15">
      <c r="D192" s="47"/>
      <c r="E192" s="47"/>
      <c r="F192" s="47"/>
      <c r="G192" s="47"/>
      <c r="H192" s="47"/>
      <c r="I192" s="47"/>
      <c r="J192" s="47"/>
      <c r="K192" s="47"/>
      <c r="L192" s="47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</row>
    <row r="193" spans="4:60" ht="15">
      <c r="D193" s="47"/>
      <c r="E193" s="47"/>
      <c r="F193" s="47"/>
      <c r="G193" s="47"/>
      <c r="H193" s="47"/>
      <c r="I193" s="47"/>
      <c r="J193" s="47"/>
      <c r="K193" s="47"/>
      <c r="L193" s="47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</row>
    <row r="194" spans="4:60" ht="15">
      <c r="D194" s="47"/>
      <c r="E194" s="47"/>
      <c r="F194" s="47"/>
      <c r="G194" s="47"/>
      <c r="H194" s="47"/>
      <c r="I194" s="47"/>
      <c r="J194" s="47"/>
      <c r="K194" s="47"/>
      <c r="L194" s="47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</row>
    <row r="195" spans="4:60" ht="15">
      <c r="D195" s="47"/>
      <c r="E195" s="47"/>
      <c r="F195" s="47"/>
      <c r="G195" s="47"/>
      <c r="H195" s="47"/>
      <c r="I195" s="47"/>
      <c r="J195" s="47"/>
      <c r="K195" s="47"/>
      <c r="L195" s="47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</row>
    <row r="196" spans="4:60" ht="15">
      <c r="D196" s="47"/>
      <c r="E196" s="47"/>
      <c r="F196" s="47"/>
      <c r="G196" s="47"/>
      <c r="H196" s="47"/>
      <c r="I196" s="47"/>
      <c r="J196" s="47"/>
      <c r="K196" s="47"/>
      <c r="L196" s="47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</row>
    <row r="197" spans="4:60" ht="15">
      <c r="D197" s="47"/>
      <c r="E197" s="47"/>
      <c r="F197" s="47"/>
      <c r="G197" s="47"/>
      <c r="H197" s="47"/>
      <c r="I197" s="47"/>
      <c r="J197" s="47"/>
      <c r="K197" s="47"/>
      <c r="L197" s="47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</row>
    <row r="198" spans="4:60" ht="15">
      <c r="D198" s="47"/>
      <c r="E198" s="47"/>
      <c r="F198" s="47"/>
      <c r="G198" s="47"/>
      <c r="H198" s="47"/>
      <c r="I198" s="47"/>
      <c r="J198" s="47"/>
      <c r="K198" s="47"/>
      <c r="L198" s="47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</row>
    <row r="199" spans="4:60" ht="15">
      <c r="D199" s="47"/>
      <c r="E199" s="47"/>
      <c r="F199" s="47"/>
      <c r="G199" s="47"/>
      <c r="H199" s="47"/>
      <c r="I199" s="47"/>
      <c r="J199" s="47"/>
      <c r="K199" s="47"/>
      <c r="L199" s="47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</row>
    <row r="200" spans="4:60" ht="15">
      <c r="D200" s="47"/>
      <c r="E200" s="47"/>
      <c r="F200" s="47"/>
      <c r="G200" s="47"/>
      <c r="H200" s="47"/>
      <c r="I200" s="47"/>
      <c r="J200" s="47"/>
      <c r="K200" s="47"/>
      <c r="L200" s="47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</row>
    <row r="201" spans="4:60" ht="15">
      <c r="D201" s="47"/>
      <c r="E201" s="47"/>
      <c r="F201" s="47"/>
      <c r="G201" s="47"/>
      <c r="H201" s="47"/>
      <c r="I201" s="47"/>
      <c r="J201" s="47"/>
      <c r="K201" s="47"/>
      <c r="L201" s="47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</row>
    <row r="202" spans="4:60" ht="15">
      <c r="D202" s="47"/>
      <c r="E202" s="47"/>
      <c r="F202" s="47"/>
      <c r="G202" s="47"/>
      <c r="H202" s="47"/>
      <c r="I202" s="47"/>
      <c r="J202" s="47"/>
      <c r="K202" s="47"/>
      <c r="L202" s="47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</row>
    <row r="203" spans="4:60" ht="15">
      <c r="D203" s="47"/>
      <c r="E203" s="47"/>
      <c r="F203" s="47"/>
      <c r="G203" s="47"/>
      <c r="H203" s="47"/>
      <c r="I203" s="47"/>
      <c r="J203" s="47"/>
      <c r="K203" s="47"/>
      <c r="L203" s="47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</row>
    <row r="204" spans="4:60" ht="15">
      <c r="D204" s="47"/>
      <c r="E204" s="47"/>
      <c r="F204" s="47"/>
      <c r="G204" s="47"/>
      <c r="H204" s="47"/>
      <c r="I204" s="47"/>
      <c r="J204" s="47"/>
      <c r="K204" s="47"/>
      <c r="L204" s="47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</row>
    <row r="205" spans="4:60" ht="15">
      <c r="D205" s="47"/>
      <c r="E205" s="47"/>
      <c r="F205" s="47"/>
      <c r="G205" s="47"/>
      <c r="H205" s="47"/>
      <c r="I205" s="47"/>
      <c r="J205" s="47"/>
      <c r="K205" s="47"/>
      <c r="L205" s="47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</row>
    <row r="206" spans="4:60" ht="15">
      <c r="D206" s="47"/>
      <c r="E206" s="47"/>
      <c r="F206" s="47"/>
      <c r="G206" s="47"/>
      <c r="H206" s="47"/>
      <c r="I206" s="47"/>
      <c r="J206" s="47"/>
      <c r="K206" s="47"/>
      <c r="L206" s="47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</row>
    <row r="207" spans="4:60" ht="15">
      <c r="D207" s="47"/>
      <c r="E207" s="47"/>
      <c r="F207" s="47"/>
      <c r="G207" s="47"/>
      <c r="H207" s="47"/>
      <c r="I207" s="47"/>
      <c r="J207" s="47"/>
      <c r="K207" s="47"/>
      <c r="L207" s="47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</row>
    <row r="208" spans="4:60" ht="15">
      <c r="D208" s="47"/>
      <c r="E208" s="47"/>
      <c r="F208" s="47"/>
      <c r="G208" s="47"/>
      <c r="H208" s="47"/>
      <c r="I208" s="47"/>
      <c r="J208" s="47"/>
      <c r="K208" s="47"/>
      <c r="L208" s="47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</row>
    <row r="209" spans="4:60" ht="15">
      <c r="D209" s="47"/>
      <c r="E209" s="47"/>
      <c r="F209" s="47"/>
      <c r="G209" s="47"/>
      <c r="H209" s="47"/>
      <c r="I209" s="47"/>
      <c r="J209" s="47"/>
      <c r="K209" s="47"/>
      <c r="L209" s="47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</row>
    <row r="210" spans="4:60" ht="15">
      <c r="D210" s="47"/>
      <c r="E210" s="47"/>
      <c r="F210" s="47"/>
      <c r="G210" s="47"/>
      <c r="H210" s="47"/>
      <c r="I210" s="47"/>
      <c r="J210" s="47"/>
      <c r="K210" s="47"/>
      <c r="L210" s="47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</row>
    <row r="211" spans="4:60" ht="15">
      <c r="D211" s="47"/>
      <c r="E211" s="47"/>
      <c r="F211" s="47"/>
      <c r="G211" s="47"/>
      <c r="H211" s="47"/>
      <c r="I211" s="47"/>
      <c r="J211" s="47"/>
      <c r="K211" s="47"/>
      <c r="L211" s="47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</row>
    <row r="212" spans="4:60" ht="15">
      <c r="D212" s="47"/>
      <c r="E212" s="47"/>
      <c r="F212" s="47"/>
      <c r="G212" s="47"/>
      <c r="H212" s="47"/>
      <c r="I212" s="47"/>
      <c r="J212" s="47"/>
      <c r="K212" s="47"/>
      <c r="L212" s="47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</row>
    <row r="213" spans="4:60" ht="15">
      <c r="D213" s="47"/>
      <c r="E213" s="47"/>
      <c r="F213" s="47"/>
      <c r="G213" s="47"/>
      <c r="H213" s="47"/>
      <c r="I213" s="47"/>
      <c r="J213" s="47"/>
      <c r="K213" s="47"/>
      <c r="L213" s="47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</row>
    <row r="214" spans="4:60" ht="15">
      <c r="D214" s="47"/>
      <c r="E214" s="47"/>
      <c r="F214" s="47"/>
      <c r="G214" s="47"/>
      <c r="H214" s="47"/>
      <c r="I214" s="47"/>
      <c r="J214" s="47"/>
      <c r="K214" s="47"/>
      <c r="L214" s="47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</row>
    <row r="215" spans="4:60" ht="15">
      <c r="D215" s="47"/>
      <c r="E215" s="47"/>
      <c r="F215" s="47"/>
      <c r="G215" s="47"/>
      <c r="H215" s="47"/>
      <c r="I215" s="47"/>
      <c r="J215" s="47"/>
      <c r="K215" s="47"/>
      <c r="L215" s="47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</row>
    <row r="216" spans="4:60" ht="15">
      <c r="D216" s="47"/>
      <c r="E216" s="47"/>
      <c r="F216" s="47"/>
      <c r="G216" s="47"/>
      <c r="H216" s="47"/>
      <c r="I216" s="47"/>
      <c r="J216" s="47"/>
      <c r="K216" s="47"/>
      <c r="L216" s="47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</row>
    <row r="217" spans="4:60" ht="15">
      <c r="D217" s="47"/>
      <c r="E217" s="47"/>
      <c r="F217" s="47"/>
      <c r="G217" s="47"/>
      <c r="H217" s="47"/>
      <c r="I217" s="47"/>
      <c r="J217" s="47"/>
      <c r="K217" s="47"/>
      <c r="L217" s="47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</row>
    <row r="218" spans="4:60" ht="15">
      <c r="D218" s="47"/>
      <c r="E218" s="47"/>
      <c r="F218" s="47"/>
      <c r="G218" s="47"/>
      <c r="H218" s="47"/>
      <c r="I218" s="47"/>
      <c r="J218" s="47"/>
      <c r="K218" s="47"/>
      <c r="L218" s="47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</row>
    <row r="219" spans="4:60" ht="15">
      <c r="D219" s="47"/>
      <c r="E219" s="47"/>
      <c r="F219" s="47"/>
      <c r="G219" s="47"/>
      <c r="H219" s="47"/>
      <c r="I219" s="47"/>
      <c r="J219" s="47"/>
      <c r="K219" s="47"/>
      <c r="L219" s="47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</row>
    <row r="220" spans="4:60" ht="15">
      <c r="D220" s="47"/>
      <c r="E220" s="47"/>
      <c r="F220" s="47"/>
      <c r="G220" s="47"/>
      <c r="H220" s="47"/>
      <c r="I220" s="47"/>
      <c r="J220" s="47"/>
      <c r="K220" s="47"/>
      <c r="L220" s="47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</row>
    <row r="221" spans="4:60" ht="15">
      <c r="D221" s="47"/>
      <c r="E221" s="47"/>
      <c r="F221" s="47"/>
      <c r="G221" s="47"/>
      <c r="H221" s="47"/>
      <c r="I221" s="47"/>
      <c r="J221" s="47"/>
      <c r="K221" s="47"/>
      <c r="L221" s="47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</row>
    <row r="222" spans="4:60" ht="15">
      <c r="D222" s="47"/>
      <c r="E222" s="47"/>
      <c r="F222" s="47"/>
      <c r="G222" s="47"/>
      <c r="H222" s="47"/>
      <c r="I222" s="47"/>
      <c r="J222" s="47"/>
      <c r="K222" s="47"/>
      <c r="L222" s="47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</row>
    <row r="223" spans="4:60" ht="15">
      <c r="D223" s="47"/>
      <c r="E223" s="47"/>
      <c r="F223" s="47"/>
      <c r="G223" s="47"/>
      <c r="H223" s="47"/>
      <c r="I223" s="47"/>
      <c r="J223" s="47"/>
      <c r="K223" s="47"/>
      <c r="L223" s="47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</row>
    <row r="224" spans="4:60" ht="15">
      <c r="D224" s="47"/>
      <c r="E224" s="47"/>
      <c r="F224" s="47"/>
      <c r="G224" s="47"/>
      <c r="H224" s="47"/>
      <c r="I224" s="47"/>
      <c r="J224" s="47"/>
      <c r="K224" s="47"/>
      <c r="L224" s="47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</row>
    <row r="225" spans="4:60" ht="15">
      <c r="D225" s="47"/>
      <c r="E225" s="47"/>
      <c r="F225" s="47"/>
      <c r="G225" s="47"/>
      <c r="H225" s="47"/>
      <c r="I225" s="47"/>
      <c r="J225" s="47"/>
      <c r="K225" s="47"/>
      <c r="L225" s="47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</row>
    <row r="226" spans="4:60" ht="15">
      <c r="D226" s="47"/>
      <c r="E226" s="47"/>
      <c r="F226" s="47"/>
      <c r="G226" s="47"/>
      <c r="H226" s="47"/>
      <c r="I226" s="47"/>
      <c r="J226" s="47"/>
      <c r="K226" s="47"/>
      <c r="L226" s="47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</row>
    <row r="227" spans="4:60" ht="15">
      <c r="D227" s="47"/>
      <c r="E227" s="47"/>
      <c r="F227" s="47"/>
      <c r="G227" s="47"/>
      <c r="H227" s="47"/>
      <c r="I227" s="47"/>
      <c r="J227" s="47"/>
      <c r="K227" s="47"/>
      <c r="L227" s="47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</row>
    <row r="228" spans="4:60" ht="15">
      <c r="D228" s="47"/>
      <c r="E228" s="47"/>
      <c r="F228" s="47"/>
      <c r="G228" s="47"/>
      <c r="H228" s="47"/>
      <c r="I228" s="47"/>
      <c r="J228" s="47"/>
      <c r="K228" s="47"/>
      <c r="L228" s="47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</row>
    <row r="229" spans="4:60" ht="15">
      <c r="D229" s="47"/>
      <c r="E229" s="47"/>
      <c r="F229" s="47"/>
      <c r="G229" s="47"/>
      <c r="H229" s="47"/>
      <c r="I229" s="47"/>
      <c r="J229" s="47"/>
      <c r="K229" s="47"/>
      <c r="L229" s="47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</row>
    <row r="230" spans="4:60" ht="15">
      <c r="D230" s="47"/>
      <c r="E230" s="47"/>
      <c r="F230" s="47"/>
      <c r="G230" s="47"/>
      <c r="H230" s="47"/>
      <c r="I230" s="47"/>
      <c r="J230" s="47"/>
      <c r="K230" s="47"/>
      <c r="L230" s="47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</row>
    <row r="231" spans="4:60" ht="15">
      <c r="D231" s="47"/>
      <c r="E231" s="47"/>
      <c r="F231" s="47"/>
      <c r="G231" s="47"/>
      <c r="H231" s="47"/>
      <c r="I231" s="47"/>
      <c r="J231" s="47"/>
      <c r="K231" s="47"/>
      <c r="L231" s="47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</row>
    <row r="232" spans="4:60" ht="15">
      <c r="D232" s="47"/>
      <c r="E232" s="47"/>
      <c r="F232" s="47"/>
      <c r="G232" s="47"/>
      <c r="H232" s="47"/>
      <c r="I232" s="47"/>
      <c r="J232" s="47"/>
      <c r="K232" s="47"/>
      <c r="L232" s="47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</row>
    <row r="233" spans="4:60" ht="15">
      <c r="D233" s="47"/>
      <c r="E233" s="47"/>
      <c r="F233" s="47"/>
      <c r="G233" s="47"/>
      <c r="H233" s="47"/>
      <c r="I233" s="47"/>
      <c r="J233" s="47"/>
      <c r="K233" s="47"/>
      <c r="L233" s="47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</row>
    <row r="234" spans="4:60" ht="15">
      <c r="D234" s="47"/>
      <c r="E234" s="47"/>
      <c r="F234" s="47"/>
      <c r="G234" s="47"/>
      <c r="H234" s="47"/>
      <c r="I234" s="47"/>
      <c r="J234" s="47"/>
      <c r="K234" s="47"/>
      <c r="L234" s="47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</row>
    <row r="235" spans="4:60" ht="15">
      <c r="D235" s="47"/>
      <c r="E235" s="47"/>
      <c r="F235" s="47"/>
      <c r="G235" s="47"/>
      <c r="H235" s="47"/>
      <c r="I235" s="47"/>
      <c r="J235" s="47"/>
      <c r="K235" s="47"/>
      <c r="L235" s="47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</row>
    <row r="236" spans="4:60" ht="15">
      <c r="D236" s="47"/>
      <c r="E236" s="47"/>
      <c r="F236" s="47"/>
      <c r="G236" s="47"/>
      <c r="H236" s="47"/>
      <c r="I236" s="47"/>
      <c r="J236" s="47"/>
      <c r="K236" s="47"/>
      <c r="L236" s="47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</row>
    <row r="237" spans="4:60" ht="15">
      <c r="D237" s="47"/>
      <c r="E237" s="47"/>
      <c r="F237" s="47"/>
      <c r="G237" s="47"/>
      <c r="H237" s="47"/>
      <c r="I237" s="47"/>
      <c r="J237" s="47"/>
      <c r="K237" s="47"/>
      <c r="L237" s="47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</row>
    <row r="238" spans="4:60" ht="15">
      <c r="D238" s="47"/>
      <c r="E238" s="47"/>
      <c r="F238" s="47"/>
      <c r="G238" s="47"/>
      <c r="H238" s="47"/>
      <c r="I238" s="47"/>
      <c r="J238" s="47"/>
      <c r="K238" s="47"/>
      <c r="L238" s="47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</row>
    <row r="239" spans="4:60" ht="15">
      <c r="D239" s="47"/>
      <c r="E239" s="47"/>
      <c r="F239" s="47"/>
      <c r="G239" s="47"/>
      <c r="H239" s="47"/>
      <c r="I239" s="47"/>
      <c r="J239" s="47"/>
      <c r="K239" s="47"/>
      <c r="L239" s="47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</row>
    <row r="240" spans="4:60" ht="15">
      <c r="D240" s="47"/>
      <c r="E240" s="47"/>
      <c r="F240" s="47"/>
      <c r="G240" s="47"/>
      <c r="H240" s="47"/>
      <c r="I240" s="47"/>
      <c r="J240" s="47"/>
      <c r="K240" s="47"/>
      <c r="L240" s="47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</row>
    <row r="241" spans="4:60" ht="15">
      <c r="D241" s="47"/>
      <c r="E241" s="47"/>
      <c r="F241" s="47"/>
      <c r="G241" s="47"/>
      <c r="H241" s="47"/>
      <c r="I241" s="47"/>
      <c r="J241" s="47"/>
      <c r="K241" s="47"/>
      <c r="L241" s="47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</row>
    <row r="242" spans="4:60" ht="15">
      <c r="D242" s="47"/>
      <c r="E242" s="47"/>
      <c r="F242" s="47"/>
      <c r="G242" s="47"/>
      <c r="H242" s="47"/>
      <c r="I242" s="47"/>
      <c r="J242" s="47"/>
      <c r="K242" s="47"/>
      <c r="L242" s="47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</row>
    <row r="243" spans="4:60" ht="15">
      <c r="D243" s="47"/>
      <c r="E243" s="47"/>
      <c r="F243" s="47"/>
      <c r="G243" s="47"/>
      <c r="H243" s="47"/>
      <c r="I243" s="47"/>
      <c r="J243" s="47"/>
      <c r="K243" s="47"/>
      <c r="L243" s="47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</row>
    <row r="244" spans="4:60" ht="15">
      <c r="D244" s="47"/>
      <c r="E244" s="47"/>
      <c r="F244" s="47"/>
      <c r="G244" s="47"/>
      <c r="H244" s="47"/>
      <c r="I244" s="47"/>
      <c r="J244" s="47"/>
      <c r="K244" s="47"/>
      <c r="L244" s="47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</row>
    <row r="245" spans="4:60" ht="15">
      <c r="D245" s="47"/>
      <c r="E245" s="47"/>
      <c r="F245" s="47"/>
      <c r="G245" s="47"/>
      <c r="H245" s="47"/>
      <c r="I245" s="47"/>
      <c r="J245" s="47"/>
      <c r="K245" s="47"/>
      <c r="L245" s="47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</row>
    <row r="246" spans="4:60" ht="15">
      <c r="D246" s="47"/>
      <c r="E246" s="47"/>
      <c r="F246" s="47"/>
      <c r="G246" s="47"/>
      <c r="H246" s="47"/>
      <c r="I246" s="47"/>
      <c r="J246" s="47"/>
      <c r="K246" s="47"/>
      <c r="L246" s="47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</row>
    <row r="247" spans="4:60" ht="15">
      <c r="D247" s="47"/>
      <c r="E247" s="47"/>
      <c r="F247" s="47"/>
      <c r="G247" s="47"/>
      <c r="H247" s="47"/>
      <c r="I247" s="47"/>
      <c r="J247" s="47"/>
      <c r="K247" s="47"/>
      <c r="L247" s="47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</row>
    <row r="248" spans="4:60" ht="15">
      <c r="D248" s="47"/>
      <c r="E248" s="47"/>
      <c r="F248" s="47"/>
      <c r="G248" s="47"/>
      <c r="H248" s="47"/>
      <c r="I248" s="47"/>
      <c r="J248" s="47"/>
      <c r="K248" s="47"/>
      <c r="L248" s="47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</row>
    <row r="249" spans="4:60" ht="15">
      <c r="D249" s="47"/>
      <c r="E249" s="47"/>
      <c r="F249" s="47"/>
      <c r="G249" s="47"/>
      <c r="H249" s="47"/>
      <c r="I249" s="47"/>
      <c r="J249" s="47"/>
      <c r="K249" s="47"/>
      <c r="L249" s="47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</row>
    <row r="250" spans="4:60" ht="15">
      <c r="D250" s="47"/>
      <c r="E250" s="47"/>
      <c r="F250" s="47"/>
      <c r="G250" s="47"/>
      <c r="H250" s="47"/>
      <c r="I250" s="47"/>
      <c r="J250" s="47"/>
      <c r="K250" s="47"/>
      <c r="L250" s="47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</row>
    <row r="251" spans="4:60" ht="15">
      <c r="D251" s="47"/>
      <c r="E251" s="47"/>
      <c r="F251" s="47"/>
      <c r="G251" s="47"/>
      <c r="H251" s="47"/>
      <c r="I251" s="47"/>
      <c r="J251" s="47"/>
      <c r="K251" s="47"/>
      <c r="L251" s="47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</row>
    <row r="252" spans="4:60" ht="15">
      <c r="D252" s="47"/>
      <c r="E252" s="47"/>
      <c r="F252" s="47"/>
      <c r="G252" s="47"/>
      <c r="H252" s="47"/>
      <c r="I252" s="47"/>
      <c r="J252" s="47"/>
      <c r="K252" s="47"/>
      <c r="L252" s="47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</row>
    <row r="253" spans="4:60" ht="15">
      <c r="D253" s="47"/>
      <c r="E253" s="47"/>
      <c r="F253" s="47"/>
      <c r="G253" s="47"/>
      <c r="H253" s="47"/>
      <c r="I253" s="47"/>
      <c r="J253" s="47"/>
      <c r="K253" s="47"/>
      <c r="L253" s="47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</row>
    <row r="254" spans="4:60" ht="15">
      <c r="D254" s="47"/>
      <c r="E254" s="47"/>
      <c r="F254" s="47"/>
      <c r="G254" s="47"/>
      <c r="H254" s="47"/>
      <c r="I254" s="47"/>
      <c r="J254" s="47"/>
      <c r="K254" s="47"/>
      <c r="L254" s="47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</row>
    <row r="255" spans="4:60" ht="15">
      <c r="D255" s="47"/>
      <c r="E255" s="47"/>
      <c r="F255" s="47"/>
      <c r="G255" s="47"/>
      <c r="H255" s="47"/>
      <c r="I255" s="47"/>
      <c r="J255" s="47"/>
      <c r="K255" s="47"/>
      <c r="L255" s="47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</row>
    <row r="256" spans="4:60" ht="15">
      <c r="D256" s="47"/>
      <c r="E256" s="47"/>
      <c r="F256" s="47"/>
      <c r="G256" s="47"/>
      <c r="H256" s="47"/>
      <c r="I256" s="47"/>
      <c r="J256" s="47"/>
      <c r="K256" s="47"/>
      <c r="L256" s="47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</row>
    <row r="257" spans="4:60" ht="15">
      <c r="D257" s="47"/>
      <c r="E257" s="47"/>
      <c r="F257" s="47"/>
      <c r="G257" s="47"/>
      <c r="H257" s="47"/>
      <c r="I257" s="47"/>
      <c r="J257" s="47"/>
      <c r="K257" s="47"/>
      <c r="L257" s="47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</row>
    <row r="258" spans="4:60" ht="15">
      <c r="D258" s="47"/>
      <c r="E258" s="47"/>
      <c r="F258" s="47"/>
      <c r="G258" s="47"/>
      <c r="H258" s="47"/>
      <c r="I258" s="47"/>
      <c r="J258" s="47"/>
      <c r="K258" s="47"/>
      <c r="L258" s="47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</row>
    <row r="259" spans="4:60" ht="15">
      <c r="D259" s="47"/>
      <c r="E259" s="47"/>
      <c r="F259" s="47"/>
      <c r="G259" s="47"/>
      <c r="H259" s="47"/>
      <c r="I259" s="47"/>
      <c r="J259" s="47"/>
      <c r="K259" s="47"/>
      <c r="L259" s="47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</row>
    <row r="260" spans="4:60" ht="15">
      <c r="D260" s="47"/>
      <c r="E260" s="47"/>
      <c r="F260" s="47"/>
      <c r="G260" s="47"/>
      <c r="H260" s="47"/>
      <c r="I260" s="47"/>
      <c r="J260" s="47"/>
      <c r="K260" s="47"/>
      <c r="L260" s="47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</row>
    <row r="261" spans="4:60" ht="15">
      <c r="D261" s="47"/>
      <c r="E261" s="47"/>
      <c r="F261" s="47"/>
      <c r="G261" s="47"/>
      <c r="H261" s="47"/>
      <c r="I261" s="47"/>
      <c r="J261" s="47"/>
      <c r="K261" s="47"/>
      <c r="L261" s="47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</row>
    <row r="262" spans="4:60" ht="15">
      <c r="D262" s="47"/>
      <c r="E262" s="47"/>
      <c r="F262" s="47"/>
      <c r="G262" s="47"/>
      <c r="H262" s="47"/>
      <c r="I262" s="47"/>
      <c r="J262" s="47"/>
      <c r="K262" s="47"/>
      <c r="L262" s="47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</row>
    <row r="263" spans="4:60" ht="15">
      <c r="D263" s="47"/>
      <c r="E263" s="47"/>
      <c r="F263" s="47"/>
      <c r="G263" s="47"/>
      <c r="H263" s="47"/>
      <c r="I263" s="47"/>
      <c r="J263" s="47"/>
      <c r="K263" s="47"/>
      <c r="L263" s="47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</row>
    <row r="264" spans="4:60" ht="15">
      <c r="D264" s="47"/>
      <c r="E264" s="47"/>
      <c r="F264" s="47"/>
      <c r="G264" s="47"/>
      <c r="H264" s="47"/>
      <c r="I264" s="47"/>
      <c r="J264" s="47"/>
      <c r="K264" s="47"/>
      <c r="L264" s="47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</row>
    <row r="265" spans="4:60" ht="15">
      <c r="D265" s="47"/>
      <c r="E265" s="47"/>
      <c r="F265" s="47"/>
      <c r="G265" s="47"/>
      <c r="H265" s="47"/>
      <c r="I265" s="47"/>
      <c r="J265" s="47"/>
      <c r="K265" s="47"/>
      <c r="L265" s="47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</row>
    <row r="266" spans="4:60" ht="15">
      <c r="D266" s="47"/>
      <c r="E266" s="47"/>
      <c r="F266" s="47"/>
      <c r="G266" s="47"/>
      <c r="H266" s="47"/>
      <c r="I266" s="47"/>
      <c r="J266" s="47"/>
      <c r="K266" s="47"/>
      <c r="L266" s="47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</row>
    <row r="267" spans="4:60" ht="15">
      <c r="D267" s="47"/>
      <c r="E267" s="47"/>
      <c r="F267" s="47"/>
      <c r="G267" s="47"/>
      <c r="H267" s="47"/>
      <c r="I267" s="47"/>
      <c r="J267" s="47"/>
      <c r="K267" s="47"/>
      <c r="L267" s="47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</row>
    <row r="268" spans="4:60" ht="15">
      <c r="D268" s="47"/>
      <c r="E268" s="47"/>
      <c r="F268" s="47"/>
      <c r="G268" s="47"/>
      <c r="H268" s="47"/>
      <c r="I268" s="47"/>
      <c r="J268" s="47"/>
      <c r="K268" s="47"/>
      <c r="L268" s="47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</row>
    <row r="269" spans="4:60" ht="15">
      <c r="D269" s="47"/>
      <c r="E269" s="47"/>
      <c r="F269" s="47"/>
      <c r="G269" s="47"/>
      <c r="H269" s="47"/>
      <c r="I269" s="47"/>
      <c r="J269" s="47"/>
      <c r="K269" s="47"/>
      <c r="L269" s="47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</row>
    <row r="270" spans="4:60" ht="15">
      <c r="D270" s="47"/>
      <c r="E270" s="47"/>
      <c r="F270" s="47"/>
      <c r="G270" s="47"/>
      <c r="H270" s="47"/>
      <c r="I270" s="47"/>
      <c r="J270" s="47"/>
      <c r="K270" s="47"/>
      <c r="L270" s="47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</row>
    <row r="271" spans="4:60" ht="15">
      <c r="D271" s="47"/>
      <c r="E271" s="47"/>
      <c r="F271" s="47"/>
      <c r="G271" s="47"/>
      <c r="H271" s="47"/>
      <c r="I271" s="47"/>
      <c r="J271" s="47"/>
      <c r="K271" s="47"/>
      <c r="L271" s="47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</row>
    <row r="272" spans="4:60" ht="15">
      <c r="D272" s="47"/>
      <c r="E272" s="47"/>
      <c r="F272" s="47"/>
      <c r="G272" s="47"/>
      <c r="H272" s="47"/>
      <c r="I272" s="47"/>
      <c r="J272" s="47"/>
      <c r="K272" s="47"/>
      <c r="L272" s="47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</row>
    <row r="273" spans="4:60" ht="15">
      <c r="D273" s="47"/>
      <c r="E273" s="47"/>
      <c r="F273" s="47"/>
      <c r="G273" s="47"/>
      <c r="H273" s="47"/>
      <c r="I273" s="47"/>
      <c r="J273" s="47"/>
      <c r="K273" s="47"/>
      <c r="L273" s="47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</row>
    <row r="274" spans="4:60" ht="15">
      <c r="D274" s="47"/>
      <c r="E274" s="47"/>
      <c r="F274" s="47"/>
      <c r="G274" s="47"/>
      <c r="H274" s="47"/>
      <c r="I274" s="47"/>
      <c r="J274" s="47"/>
      <c r="K274" s="47"/>
      <c r="L274" s="47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</row>
    <row r="275" spans="4:60" ht="15">
      <c r="D275" s="47"/>
      <c r="E275" s="47"/>
      <c r="F275" s="47"/>
      <c r="G275" s="47"/>
      <c r="H275" s="47"/>
      <c r="I275" s="47"/>
      <c r="J275" s="47"/>
      <c r="K275" s="47"/>
      <c r="L275" s="47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</row>
    <row r="276" spans="4:60" ht="15">
      <c r="D276" s="47"/>
      <c r="E276" s="47"/>
      <c r="F276" s="47"/>
      <c r="G276" s="47"/>
      <c r="H276" s="47"/>
      <c r="I276" s="47"/>
      <c r="J276" s="47"/>
      <c r="K276" s="47"/>
      <c r="L276" s="47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</row>
    <row r="277" spans="4:60" ht="15">
      <c r="D277" s="47"/>
      <c r="E277" s="47"/>
      <c r="F277" s="47"/>
      <c r="G277" s="47"/>
      <c r="H277" s="47"/>
      <c r="I277" s="47"/>
      <c r="J277" s="47"/>
      <c r="K277" s="47"/>
      <c r="L277" s="47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</row>
  </sheetData>
  <sheetProtection password="CBCF" sheet="1" objects="1" scenarios="1"/>
  <mergeCells count="5">
    <mergeCell ref="D2:K2"/>
    <mergeCell ref="D1:K1"/>
    <mergeCell ref="Q10:R10"/>
    <mergeCell ref="T10:U10"/>
    <mergeCell ref="E4:H4"/>
  </mergeCells>
  <printOptions/>
  <pageMargins left="0.7" right="0.7" top="0.75" bottom="0.75" header="0.3" footer="0.3"/>
  <pageSetup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GB11"/>
  <sheetViews>
    <sheetView zoomScalePageLayoutView="0" workbookViewId="0" topLeftCell="A1">
      <selection activeCell="K2" sqref="K2"/>
    </sheetView>
  </sheetViews>
  <sheetFormatPr defaultColWidth="9.140625" defaultRowHeight="15"/>
  <cols>
    <col min="3" max="3" width="12.57421875" style="0" customWidth="1"/>
    <col min="4" max="4" width="10.140625" style="0" customWidth="1"/>
    <col min="5" max="184" width="4.28125" style="0" customWidth="1"/>
  </cols>
  <sheetData>
    <row r="2" spans="2:41" ht="21">
      <c r="B2" s="85" t="s">
        <v>74</v>
      </c>
      <c r="AO2">
        <v>0</v>
      </c>
    </row>
    <row r="4" spans="2:184" ht="15">
      <c r="B4" s="84" t="s">
        <v>43</v>
      </c>
      <c r="C4" s="84" t="s">
        <v>4</v>
      </c>
      <c r="D4" s="84" t="s">
        <v>78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>
        <v>20</v>
      </c>
      <c r="Y4">
        <v>21</v>
      </c>
      <c r="Z4">
        <v>22</v>
      </c>
      <c r="AA4">
        <v>23</v>
      </c>
      <c r="AB4">
        <v>24</v>
      </c>
      <c r="AC4">
        <v>25</v>
      </c>
      <c r="AD4">
        <v>26</v>
      </c>
      <c r="AE4">
        <v>27</v>
      </c>
      <c r="AF4">
        <v>28</v>
      </c>
      <c r="AG4">
        <v>29</v>
      </c>
      <c r="AH4">
        <v>30</v>
      </c>
      <c r="AI4">
        <v>31</v>
      </c>
      <c r="AJ4">
        <v>32</v>
      </c>
      <c r="AK4">
        <v>33</v>
      </c>
      <c r="AL4">
        <v>34</v>
      </c>
      <c r="AM4">
        <v>35</v>
      </c>
      <c r="AN4">
        <v>36</v>
      </c>
      <c r="AO4">
        <v>37</v>
      </c>
      <c r="AP4">
        <v>38</v>
      </c>
      <c r="AQ4">
        <v>39</v>
      </c>
      <c r="AR4">
        <v>40</v>
      </c>
      <c r="AS4">
        <v>41</v>
      </c>
      <c r="AT4">
        <v>42</v>
      </c>
      <c r="AU4">
        <v>43</v>
      </c>
      <c r="AV4">
        <v>44</v>
      </c>
      <c r="AW4">
        <v>45</v>
      </c>
      <c r="AX4">
        <v>46</v>
      </c>
      <c r="AY4">
        <v>47</v>
      </c>
      <c r="AZ4">
        <v>48</v>
      </c>
      <c r="BA4">
        <v>49</v>
      </c>
      <c r="BB4">
        <v>50</v>
      </c>
      <c r="BC4">
        <v>51</v>
      </c>
      <c r="BD4">
        <v>52</v>
      </c>
      <c r="BE4">
        <v>53</v>
      </c>
      <c r="BF4">
        <v>54</v>
      </c>
      <c r="BG4">
        <v>55</v>
      </c>
      <c r="BH4">
        <v>56</v>
      </c>
      <c r="BI4">
        <v>57</v>
      </c>
      <c r="BJ4">
        <v>58</v>
      </c>
      <c r="BK4">
        <v>59</v>
      </c>
      <c r="BL4">
        <v>60</v>
      </c>
      <c r="BM4">
        <v>61</v>
      </c>
      <c r="BN4">
        <v>62</v>
      </c>
      <c r="BO4">
        <v>63</v>
      </c>
      <c r="BP4">
        <v>64</v>
      </c>
      <c r="BQ4">
        <v>65</v>
      </c>
      <c r="BR4">
        <v>66</v>
      </c>
      <c r="BS4">
        <v>67</v>
      </c>
      <c r="BT4">
        <v>68</v>
      </c>
      <c r="BU4">
        <v>69</v>
      </c>
      <c r="BV4">
        <v>70</v>
      </c>
      <c r="BW4">
        <v>71</v>
      </c>
      <c r="BX4">
        <v>72</v>
      </c>
      <c r="BY4">
        <v>73</v>
      </c>
      <c r="BZ4">
        <v>74</v>
      </c>
      <c r="CA4">
        <v>75</v>
      </c>
      <c r="CB4">
        <v>76</v>
      </c>
      <c r="CC4">
        <v>77</v>
      </c>
      <c r="CD4">
        <v>78</v>
      </c>
      <c r="CE4">
        <v>79</v>
      </c>
      <c r="CF4">
        <v>80</v>
      </c>
      <c r="CG4">
        <v>81</v>
      </c>
      <c r="CH4">
        <v>82</v>
      </c>
      <c r="CI4">
        <v>83</v>
      </c>
      <c r="CJ4">
        <v>84</v>
      </c>
      <c r="CK4">
        <v>85</v>
      </c>
      <c r="CL4">
        <v>86</v>
      </c>
      <c r="CM4">
        <v>87</v>
      </c>
      <c r="CN4">
        <v>88</v>
      </c>
      <c r="CO4">
        <v>89</v>
      </c>
      <c r="CP4">
        <v>90</v>
      </c>
      <c r="CQ4">
        <v>91</v>
      </c>
      <c r="CR4">
        <v>92</v>
      </c>
      <c r="CS4">
        <v>93</v>
      </c>
      <c r="CT4">
        <v>94</v>
      </c>
      <c r="CU4">
        <v>95</v>
      </c>
      <c r="CV4">
        <v>96</v>
      </c>
      <c r="CW4">
        <v>97</v>
      </c>
      <c r="CX4">
        <v>98</v>
      </c>
      <c r="CY4">
        <v>99</v>
      </c>
      <c r="CZ4">
        <v>100</v>
      </c>
      <c r="DA4">
        <v>101</v>
      </c>
      <c r="DB4">
        <v>102</v>
      </c>
      <c r="DC4">
        <v>103</v>
      </c>
      <c r="DD4">
        <v>104</v>
      </c>
      <c r="DE4">
        <v>105</v>
      </c>
      <c r="DF4">
        <v>106</v>
      </c>
      <c r="DG4">
        <v>107</v>
      </c>
      <c r="DH4">
        <v>108</v>
      </c>
      <c r="DI4">
        <v>109</v>
      </c>
      <c r="DJ4">
        <v>110</v>
      </c>
      <c r="DK4">
        <v>111</v>
      </c>
      <c r="DL4">
        <v>112</v>
      </c>
      <c r="DM4">
        <v>113</v>
      </c>
      <c r="DN4">
        <v>114</v>
      </c>
      <c r="DO4">
        <v>115</v>
      </c>
      <c r="DP4">
        <v>116</v>
      </c>
      <c r="DQ4">
        <v>117</v>
      </c>
      <c r="DR4">
        <v>118</v>
      </c>
      <c r="DS4">
        <v>119</v>
      </c>
      <c r="DT4">
        <v>120</v>
      </c>
      <c r="DU4">
        <v>121</v>
      </c>
      <c r="DV4">
        <v>122</v>
      </c>
      <c r="DW4">
        <v>123</v>
      </c>
      <c r="DX4">
        <v>124</v>
      </c>
      <c r="DY4">
        <v>125</v>
      </c>
      <c r="DZ4">
        <v>126</v>
      </c>
      <c r="EA4">
        <v>127</v>
      </c>
      <c r="EB4">
        <v>128</v>
      </c>
      <c r="EC4">
        <v>129</v>
      </c>
      <c r="ED4">
        <v>130</v>
      </c>
      <c r="EE4">
        <v>131</v>
      </c>
      <c r="EF4">
        <v>132</v>
      </c>
      <c r="EG4">
        <v>133</v>
      </c>
      <c r="EH4">
        <v>134</v>
      </c>
      <c r="EI4">
        <v>135</v>
      </c>
      <c r="EJ4">
        <v>136</v>
      </c>
      <c r="EK4">
        <v>137</v>
      </c>
      <c r="EL4">
        <v>138</v>
      </c>
      <c r="EM4">
        <v>139</v>
      </c>
      <c r="EN4">
        <v>140</v>
      </c>
      <c r="EO4">
        <v>141</v>
      </c>
      <c r="EP4">
        <v>142</v>
      </c>
      <c r="EQ4">
        <v>143</v>
      </c>
      <c r="ER4">
        <v>144</v>
      </c>
      <c r="ES4">
        <v>145</v>
      </c>
      <c r="ET4">
        <v>146</v>
      </c>
      <c r="EU4">
        <v>147</v>
      </c>
      <c r="EV4">
        <v>148</v>
      </c>
      <c r="EW4">
        <v>149</v>
      </c>
      <c r="EX4">
        <v>150</v>
      </c>
      <c r="EY4">
        <v>151</v>
      </c>
      <c r="EZ4">
        <v>152</v>
      </c>
      <c r="FA4">
        <v>153</v>
      </c>
      <c r="FB4">
        <v>154</v>
      </c>
      <c r="FC4">
        <v>155</v>
      </c>
      <c r="FD4">
        <v>156</v>
      </c>
      <c r="FE4">
        <v>157</v>
      </c>
      <c r="FF4">
        <v>158</v>
      </c>
      <c r="FG4">
        <v>159</v>
      </c>
      <c r="FH4">
        <v>160</v>
      </c>
      <c r="FI4">
        <v>161</v>
      </c>
      <c r="FJ4">
        <v>162</v>
      </c>
      <c r="FK4">
        <v>163</v>
      </c>
      <c r="FL4">
        <v>164</v>
      </c>
      <c r="FM4">
        <v>165</v>
      </c>
      <c r="FN4">
        <v>166</v>
      </c>
      <c r="FO4">
        <v>167</v>
      </c>
      <c r="FP4">
        <v>168</v>
      </c>
      <c r="FQ4">
        <v>169</v>
      </c>
      <c r="FR4">
        <v>170</v>
      </c>
      <c r="FS4">
        <v>171</v>
      </c>
      <c r="FT4">
        <v>172</v>
      </c>
      <c r="FU4">
        <v>173</v>
      </c>
      <c r="FV4">
        <v>174</v>
      </c>
      <c r="FW4">
        <v>175</v>
      </c>
      <c r="FX4">
        <v>176</v>
      </c>
      <c r="FY4">
        <v>177</v>
      </c>
      <c r="FZ4">
        <v>178</v>
      </c>
      <c r="GA4">
        <v>179</v>
      </c>
      <c r="GB4">
        <v>180</v>
      </c>
    </row>
    <row r="5" spans="2:184" ht="15">
      <c r="B5" t="s">
        <v>194</v>
      </c>
      <c r="C5" t="s">
        <v>212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</row>
    <row r="8" ht="15">
      <c r="F8" s="86" t="s">
        <v>79</v>
      </c>
    </row>
    <row r="9" ht="15">
      <c r="F9" s="86" t="s">
        <v>82</v>
      </c>
    </row>
    <row r="10" ht="15">
      <c r="F10" s="86" t="s">
        <v>80</v>
      </c>
    </row>
    <row r="11" ht="15">
      <c r="F11" s="86" t="s">
        <v>81</v>
      </c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N183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2" max="2" width="11.00390625" style="0" customWidth="1"/>
    <col min="8" max="8" width="11.7109375" style="0" customWidth="1"/>
  </cols>
  <sheetData>
    <row r="1" spans="1:40" ht="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15">
      <c r="A2" s="96"/>
      <c r="B2" s="102"/>
      <c r="C2" s="103"/>
      <c r="D2" s="103"/>
      <c r="E2" s="103"/>
      <c r="F2" s="103"/>
      <c r="G2" s="103"/>
      <c r="H2" s="104"/>
      <c r="I2" s="96"/>
      <c r="J2" s="96"/>
      <c r="K2" s="96"/>
      <c r="L2" s="96"/>
      <c r="M2" s="96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ht="18.75">
      <c r="A3" s="96"/>
      <c r="B3" s="105"/>
      <c r="C3" s="97"/>
      <c r="D3" s="97"/>
      <c r="E3" s="98" t="s">
        <v>1</v>
      </c>
      <c r="F3" s="97"/>
      <c r="G3" s="97"/>
      <c r="H3" s="106"/>
      <c r="I3" s="96"/>
      <c r="J3" s="96"/>
      <c r="K3" s="96"/>
      <c r="L3" s="96"/>
      <c r="M3" s="96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0" ht="18.75">
      <c r="A4" s="96"/>
      <c r="B4" s="105"/>
      <c r="C4" s="97"/>
      <c r="D4" s="97"/>
      <c r="E4" s="98" t="s">
        <v>2</v>
      </c>
      <c r="F4" s="97"/>
      <c r="G4" s="97"/>
      <c r="H4" s="106"/>
      <c r="I4" s="96"/>
      <c r="J4" s="96"/>
      <c r="K4" s="96"/>
      <c r="L4" s="96"/>
      <c r="M4" s="96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1:40" ht="18.75">
      <c r="A5" s="96"/>
      <c r="B5" s="105"/>
      <c r="C5" s="97"/>
      <c r="D5" s="97"/>
      <c r="E5" s="98" t="s">
        <v>3</v>
      </c>
      <c r="F5" s="97"/>
      <c r="G5" s="97"/>
      <c r="H5" s="106"/>
      <c r="I5" s="96"/>
      <c r="J5" s="96"/>
      <c r="K5" s="96"/>
      <c r="L5" s="96"/>
      <c r="M5" s="9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1:40" ht="15">
      <c r="A6" s="96"/>
      <c r="B6" s="107"/>
      <c r="C6" s="97"/>
      <c r="D6" s="97"/>
      <c r="E6" s="97"/>
      <c r="F6" s="97"/>
      <c r="G6" s="97"/>
      <c r="H6" s="106"/>
      <c r="I6" s="96"/>
      <c r="J6" s="96"/>
      <c r="K6" s="96"/>
      <c r="L6" s="96"/>
      <c r="M6" s="96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5.75" thickBot="1">
      <c r="A7" s="96"/>
      <c r="B7" s="108"/>
      <c r="C7" s="99"/>
      <c r="D7" s="100"/>
      <c r="E7" s="100" t="s">
        <v>0</v>
      </c>
      <c r="F7" s="99"/>
      <c r="G7" s="99"/>
      <c r="H7" s="109"/>
      <c r="I7" s="96"/>
      <c r="J7" s="96"/>
      <c r="K7" s="96"/>
      <c r="L7" s="96"/>
      <c r="M7" s="96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</row>
    <row r="8" spans="1:40" ht="15">
      <c r="A8" s="96"/>
      <c r="B8" s="110"/>
      <c r="C8" s="101"/>
      <c r="D8" s="101"/>
      <c r="E8" s="101"/>
      <c r="F8" s="101"/>
      <c r="G8" s="101"/>
      <c r="H8" s="111"/>
      <c r="I8" s="96"/>
      <c r="J8" s="96"/>
      <c r="K8" s="96"/>
      <c r="L8" s="96"/>
      <c r="M8" s="96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</row>
    <row r="9" spans="1:40" ht="15">
      <c r="A9" s="96"/>
      <c r="B9" s="96"/>
      <c r="C9" s="96"/>
      <c r="D9" s="96"/>
      <c r="E9" s="96"/>
      <c r="F9" s="96"/>
      <c r="G9" s="103"/>
      <c r="H9" s="96"/>
      <c r="I9" s="96"/>
      <c r="J9" s="96"/>
      <c r="K9" s="96"/>
      <c r="L9" s="96"/>
      <c r="M9" s="96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</row>
    <row r="10" spans="1:40" ht="15">
      <c r="A10" s="96"/>
      <c r="B10" s="96"/>
      <c r="C10" s="96"/>
      <c r="D10" s="96"/>
      <c r="E10" s="96"/>
      <c r="F10" s="96"/>
      <c r="G10" s="97"/>
      <c r="H10" s="96"/>
      <c r="I10" s="96"/>
      <c r="J10" s="96"/>
      <c r="K10" s="96"/>
      <c r="L10" s="96"/>
      <c r="M10" s="96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</row>
    <row r="11" spans="1:40" ht="15">
      <c r="A11" s="96"/>
      <c r="B11" s="112" t="s">
        <v>213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</row>
    <row r="12" spans="1:40" ht="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</row>
    <row r="13" spans="1:40" ht="1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</row>
    <row r="14" spans="1:40" ht="1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</row>
    <row r="15" spans="1:40" ht="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</row>
    <row r="16" spans="1:40" ht="1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</row>
    <row r="17" spans="1:40" ht="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</row>
    <row r="18" spans="1:40" ht="1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</row>
    <row r="19" spans="1:40" ht="1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</row>
    <row r="20" spans="1:40" ht="1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</row>
    <row r="21" spans="1:40" ht="1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</row>
    <row r="22" spans="1:40" ht="1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</row>
    <row r="23" spans="1:40" ht="1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</row>
    <row r="24" spans="1:40" ht="1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</row>
    <row r="25" spans="1:40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</row>
    <row r="26" spans="1:40" ht="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</row>
    <row r="27" spans="1:40" ht="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</row>
    <row r="28" spans="1:40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</row>
    <row r="29" spans="1:40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</row>
    <row r="30" spans="1:40" ht="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</row>
    <row r="31" spans="1:40" ht="1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1:40" ht="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</row>
    <row r="33" spans="1:40" ht="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</row>
    <row r="34" spans="1:40" ht="1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</row>
    <row r="35" spans="1:40" ht="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</row>
    <row r="36" spans="1:40" ht="1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</row>
    <row r="37" spans="1:40" ht="1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</row>
    <row r="38" spans="1:40" ht="1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</row>
    <row r="39" spans="1:40" ht="1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</row>
    <row r="40" spans="1:40" ht="1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</row>
    <row r="41" spans="1:40" ht="1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</row>
    <row r="42" spans="1:40" ht="1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</row>
    <row r="43" spans="1:40" ht="1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</row>
    <row r="44" spans="1:40" ht="1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</row>
    <row r="45" spans="1:40" ht="1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1:40" ht="1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1:40" ht="1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</row>
    <row r="48" spans="1:40" ht="1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</row>
    <row r="49" spans="1:40" ht="1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</row>
    <row r="50" spans="1:40" ht="1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1:40" ht="1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</row>
    <row r="52" spans="1:40" ht="1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</row>
    <row r="53" spans="1:40" ht="1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</row>
    <row r="54" spans="1:40" ht="1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</row>
    <row r="55" spans="1:40" ht="1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</row>
    <row r="56" spans="1:40" ht="1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</row>
    <row r="57" spans="1:40" ht="1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</row>
    <row r="58" spans="1:40" ht="1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</row>
    <row r="59" spans="1:40" ht="1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1:40" ht="1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</row>
    <row r="61" spans="1:40" ht="1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1:40" ht="1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</row>
    <row r="63" spans="1:40" ht="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</row>
    <row r="64" spans="1:40" ht="1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</row>
    <row r="65" spans="1:40" ht="1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</row>
    <row r="66" spans="1:40" ht="1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</row>
    <row r="67" spans="1:40" ht="1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</row>
    <row r="68" spans="1:40" ht="1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</row>
    <row r="69" spans="1:40" ht="1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</row>
    <row r="70" spans="1:40" ht="1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</row>
    <row r="71" spans="1:40" ht="1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</row>
    <row r="72" spans="1:40" ht="1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</row>
    <row r="73" spans="1:40" ht="1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</row>
    <row r="74" spans="1:40" ht="1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</row>
    <row r="75" spans="1:40" ht="1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</row>
    <row r="76" spans="1:40" ht="1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</row>
    <row r="77" spans="1:40" ht="1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</row>
    <row r="78" spans="1:40" ht="1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</row>
    <row r="79" spans="1:40" ht="1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</row>
    <row r="80" spans="1:40" ht="1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</row>
    <row r="81" spans="1:40" ht="1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</row>
    <row r="82" spans="1:40" ht="1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</row>
    <row r="83" spans="1:40" ht="1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</row>
    <row r="84" spans="1:40" ht="1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</row>
    <row r="85" spans="1:40" ht="1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</row>
    <row r="86" spans="1:40" ht="1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</row>
    <row r="87" spans="1:40" ht="1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</row>
    <row r="88" spans="1:40" ht="1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</row>
    <row r="89" spans="1:40" ht="1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</row>
    <row r="90" spans="1:40" ht="1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</row>
    <row r="91" spans="1:40" ht="1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</row>
    <row r="92" spans="1:40" ht="1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</row>
    <row r="93" spans="1:40" ht="1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</row>
    <row r="94" spans="1:40" ht="1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</row>
    <row r="95" spans="1:40" ht="1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</row>
    <row r="96" spans="1:40" ht="1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</row>
    <row r="97" spans="1:40" ht="1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</row>
    <row r="98" spans="1:40" ht="1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</row>
    <row r="99" spans="1:40" ht="1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</row>
    <row r="100" spans="1:40" ht="1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</row>
    <row r="101" spans="1:40" ht="1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</row>
    <row r="102" spans="1:40" ht="1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</row>
    <row r="103" spans="1:40" ht="1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</row>
    <row r="104" spans="1:40" ht="1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</row>
    <row r="105" spans="1:40" ht="1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</row>
    <row r="106" spans="1:40" ht="1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</row>
    <row r="107" spans="1:40" ht="1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</row>
    <row r="108" spans="1:40" ht="1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</row>
    <row r="109" spans="1:40" ht="1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</row>
    <row r="110" spans="1:40" ht="1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</row>
    <row r="111" spans="1:40" ht="1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</row>
    <row r="112" spans="1:40" ht="1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</row>
    <row r="113" spans="1:40" ht="1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</row>
    <row r="114" spans="1:40" ht="1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</row>
    <row r="115" spans="1:40" ht="1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</row>
    <row r="116" spans="1:40" ht="1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</row>
    <row r="117" spans="1:40" ht="1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</row>
    <row r="118" spans="1:40" ht="1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</row>
    <row r="119" spans="1:40" ht="1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</row>
    <row r="120" spans="1:40" ht="1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</row>
    <row r="121" spans="1:40" ht="1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</row>
    <row r="122" spans="1:40" ht="1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</row>
    <row r="123" spans="1:40" ht="1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</row>
    <row r="124" spans="1:40" ht="1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</row>
    <row r="125" spans="1:40" ht="1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</row>
    <row r="126" spans="1:40" ht="1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</row>
    <row r="127" spans="1:40" ht="1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</row>
    <row r="128" spans="1:40" ht="1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</row>
    <row r="129" spans="1:40" ht="1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</row>
    <row r="130" spans="1:40" ht="1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</row>
    <row r="131" spans="1:40" ht="1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</row>
    <row r="132" spans="1:40" ht="1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</row>
    <row r="133" spans="1:40" ht="1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</row>
    <row r="134" spans="1:40" ht="1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</row>
    <row r="135" spans="1:40" ht="1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</row>
    <row r="136" spans="1:40" ht="1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</row>
    <row r="137" spans="1:40" ht="1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</row>
    <row r="138" spans="1:40" ht="1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</row>
    <row r="139" spans="1:40" ht="1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</row>
    <row r="140" spans="1:40" ht="1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</row>
    <row r="141" spans="1:40" ht="1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</row>
    <row r="142" spans="1:40" ht="1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</row>
    <row r="143" spans="1:40" ht="1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</row>
    <row r="144" spans="1:40" ht="1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</row>
    <row r="145" spans="1:40" ht="1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</row>
    <row r="146" spans="1:40" ht="1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</row>
    <row r="147" spans="1:40" ht="1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</row>
    <row r="148" spans="1:40" ht="1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</row>
    <row r="149" spans="1:40" ht="1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</row>
    <row r="150" spans="1:40" ht="1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</row>
    <row r="151" spans="1:40" ht="1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</row>
    <row r="152" spans="1:40" ht="1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</row>
    <row r="153" spans="1:40" ht="1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</row>
    <row r="154" spans="1:40" ht="1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</row>
    <row r="155" spans="1:40" ht="1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</row>
    <row r="156" spans="1:40" ht="1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</row>
    <row r="157" spans="1:40" ht="1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</row>
    <row r="158" spans="1:40" ht="1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</row>
    <row r="159" spans="1:40" ht="1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</row>
    <row r="160" spans="1:40" ht="1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</row>
    <row r="161" spans="1:40" ht="1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</row>
    <row r="162" spans="1:40" ht="1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</row>
    <row r="163" spans="1:40" ht="1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</row>
    <row r="164" spans="1:40" ht="1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</row>
    <row r="165" spans="1:40" ht="1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</row>
    <row r="166" spans="1:40" ht="1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</row>
    <row r="167" spans="1:40" ht="1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</row>
    <row r="168" spans="1:40" ht="1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</row>
    <row r="169" spans="1:40" ht="1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</row>
    <row r="170" spans="1:40" ht="1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</row>
    <row r="171" spans="1:40" ht="1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</row>
    <row r="172" spans="1:40" ht="1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</row>
    <row r="173" spans="1:40" ht="1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</row>
    <row r="174" spans="1:40" ht="1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</row>
    <row r="175" spans="1:40" ht="1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</row>
    <row r="176" spans="1:40" ht="1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</row>
    <row r="177" spans="1:40" ht="1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</row>
    <row r="178" spans="1:40" ht="1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</row>
    <row r="179" spans="1:40" ht="1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</row>
    <row r="180" spans="1:40" ht="1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</row>
    <row r="181" spans="1:40" ht="1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</row>
    <row r="182" spans="1:40" ht="1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</row>
    <row r="183" spans="1:40" ht="1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</row>
  </sheetData>
  <sheetProtection password="CBCF" sheet="1"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</dc:creator>
  <cp:keywords/>
  <dc:description/>
  <cp:lastModifiedBy>Anas</cp:lastModifiedBy>
  <cp:lastPrinted>2016-06-27T06:33:18Z</cp:lastPrinted>
  <dcterms:created xsi:type="dcterms:W3CDTF">2016-06-12T07:32:19Z</dcterms:created>
  <dcterms:modified xsi:type="dcterms:W3CDTF">2020-05-09T13:04:17Z</dcterms:modified>
  <cp:category/>
  <cp:version/>
  <cp:contentType/>
  <cp:contentStatus/>
</cp:coreProperties>
</file>